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779CE4F0-A441-403E-856A-5D039C8DBF96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definedNames>
    <definedName name="_xlnm._FilterDatabase" localSheetId="0" hidden="1">Sheet1!$A$1:$W$476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8" i="1" l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R2" i="1"/>
  <c r="Q2" i="1"/>
  <c r="N2" i="1"/>
  <c r="P2" i="1"/>
  <c r="O2" i="1"/>
  <c r="M2" i="1"/>
  <c r="K465" i="1" l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T449" i="1"/>
  <c r="S449" i="1"/>
  <c r="K449" i="1"/>
  <c r="T448" i="1"/>
  <c r="S448" i="1"/>
  <c r="K448" i="1"/>
  <c r="T447" i="1"/>
  <c r="S447" i="1"/>
  <c r="K447" i="1"/>
  <c r="T446" i="1"/>
  <c r="S446" i="1"/>
  <c r="K446" i="1"/>
  <c r="T445" i="1"/>
  <c r="S445" i="1"/>
  <c r="K445" i="1"/>
  <c r="T444" i="1"/>
  <c r="S444" i="1"/>
  <c r="K444" i="1"/>
  <c r="T443" i="1"/>
  <c r="S443" i="1"/>
  <c r="K443" i="1"/>
  <c r="T442" i="1"/>
  <c r="S442" i="1"/>
  <c r="K442" i="1"/>
  <c r="T441" i="1"/>
  <c r="S441" i="1"/>
  <c r="K441" i="1"/>
  <c r="T440" i="1"/>
  <c r="S440" i="1"/>
  <c r="K440" i="1"/>
  <c r="T439" i="1"/>
  <c r="S439" i="1"/>
  <c r="K439" i="1"/>
  <c r="T438" i="1"/>
  <c r="S438" i="1"/>
  <c r="K438" i="1"/>
  <c r="T437" i="1"/>
  <c r="S437" i="1"/>
  <c r="K437" i="1"/>
  <c r="T436" i="1"/>
  <c r="S436" i="1"/>
  <c r="K436" i="1"/>
  <c r="T435" i="1"/>
  <c r="S435" i="1"/>
  <c r="K435" i="1"/>
  <c r="T434" i="1"/>
  <c r="S434" i="1"/>
  <c r="K434" i="1"/>
  <c r="T433" i="1"/>
  <c r="S433" i="1"/>
  <c r="K433" i="1"/>
  <c r="T432" i="1"/>
  <c r="S432" i="1"/>
  <c r="K432" i="1"/>
  <c r="T431" i="1"/>
  <c r="S431" i="1"/>
  <c r="K431" i="1"/>
  <c r="T430" i="1"/>
  <c r="S430" i="1"/>
  <c r="K430" i="1"/>
  <c r="T429" i="1"/>
  <c r="S429" i="1"/>
  <c r="K429" i="1"/>
  <c r="T428" i="1"/>
  <c r="S428" i="1"/>
  <c r="K428" i="1"/>
  <c r="T427" i="1"/>
  <c r="S427" i="1"/>
  <c r="K427" i="1"/>
  <c r="T426" i="1"/>
  <c r="S426" i="1"/>
  <c r="K426" i="1"/>
  <c r="T425" i="1"/>
  <c r="S425" i="1"/>
  <c r="K425" i="1"/>
  <c r="T424" i="1"/>
  <c r="S424" i="1"/>
  <c r="K424" i="1"/>
  <c r="T423" i="1"/>
  <c r="S423" i="1"/>
  <c r="K423" i="1"/>
  <c r="T422" i="1"/>
  <c r="S422" i="1"/>
  <c r="K422" i="1"/>
  <c r="T421" i="1"/>
  <c r="S421" i="1"/>
  <c r="K421" i="1"/>
  <c r="T420" i="1"/>
  <c r="S420" i="1"/>
  <c r="K420" i="1"/>
  <c r="T419" i="1"/>
  <c r="S419" i="1"/>
  <c r="K419" i="1"/>
  <c r="T418" i="1"/>
  <c r="S418" i="1"/>
  <c r="K418" i="1"/>
  <c r="T417" i="1"/>
  <c r="S417" i="1"/>
  <c r="K417" i="1"/>
  <c r="T416" i="1"/>
  <c r="S416" i="1"/>
  <c r="K416" i="1"/>
  <c r="T415" i="1"/>
  <c r="S415" i="1"/>
  <c r="K415" i="1"/>
  <c r="T414" i="1"/>
  <c r="S414" i="1"/>
  <c r="K414" i="1"/>
  <c r="T413" i="1"/>
  <c r="S413" i="1"/>
  <c r="K413" i="1"/>
  <c r="T412" i="1"/>
  <c r="S412" i="1"/>
  <c r="K412" i="1"/>
  <c r="T411" i="1"/>
  <c r="S411" i="1"/>
  <c r="K411" i="1"/>
  <c r="T410" i="1"/>
  <c r="S410" i="1"/>
  <c r="K410" i="1"/>
  <c r="T409" i="1"/>
  <c r="S409" i="1"/>
  <c r="K409" i="1"/>
  <c r="T408" i="1"/>
  <c r="S408" i="1"/>
  <c r="K408" i="1"/>
  <c r="T407" i="1"/>
  <c r="S407" i="1"/>
  <c r="K407" i="1"/>
  <c r="T406" i="1"/>
  <c r="S406" i="1"/>
  <c r="K406" i="1"/>
  <c r="T405" i="1"/>
  <c r="S405" i="1"/>
  <c r="K405" i="1"/>
  <c r="T404" i="1"/>
  <c r="S404" i="1"/>
  <c r="K404" i="1"/>
  <c r="T403" i="1"/>
  <c r="S403" i="1"/>
  <c r="K403" i="1"/>
  <c r="T402" i="1"/>
  <c r="S402" i="1"/>
  <c r="K402" i="1"/>
  <c r="T401" i="1"/>
  <c r="S401" i="1"/>
  <c r="K401" i="1"/>
  <c r="T400" i="1"/>
  <c r="S400" i="1"/>
  <c r="K400" i="1"/>
  <c r="T399" i="1"/>
  <c r="S399" i="1"/>
  <c r="K399" i="1"/>
  <c r="T398" i="1"/>
  <c r="S398" i="1"/>
  <c r="K398" i="1"/>
  <c r="T397" i="1"/>
  <c r="S397" i="1"/>
  <c r="K397" i="1"/>
  <c r="T396" i="1"/>
  <c r="S396" i="1"/>
  <c r="K396" i="1"/>
  <c r="T395" i="1"/>
  <c r="S395" i="1"/>
  <c r="K395" i="1"/>
  <c r="T394" i="1"/>
  <c r="S394" i="1"/>
  <c r="K394" i="1"/>
  <c r="T393" i="1"/>
  <c r="S393" i="1"/>
  <c r="K393" i="1"/>
  <c r="T392" i="1"/>
  <c r="S392" i="1"/>
  <c r="K392" i="1"/>
  <c r="T391" i="1"/>
  <c r="S391" i="1"/>
  <c r="K391" i="1"/>
  <c r="T390" i="1"/>
  <c r="S390" i="1"/>
  <c r="K390" i="1"/>
  <c r="T389" i="1"/>
  <c r="S389" i="1"/>
  <c r="K389" i="1"/>
  <c r="T388" i="1"/>
  <c r="S388" i="1"/>
  <c r="K388" i="1"/>
  <c r="T387" i="1"/>
  <c r="S387" i="1"/>
  <c r="K387" i="1"/>
  <c r="T386" i="1"/>
  <c r="S386" i="1"/>
  <c r="K386" i="1"/>
  <c r="T385" i="1"/>
  <c r="S385" i="1"/>
  <c r="K385" i="1"/>
  <c r="T384" i="1"/>
  <c r="S384" i="1"/>
  <c r="K384" i="1"/>
  <c r="T383" i="1"/>
  <c r="S383" i="1"/>
  <c r="K383" i="1"/>
  <c r="T382" i="1"/>
  <c r="S382" i="1"/>
  <c r="K382" i="1"/>
  <c r="T381" i="1"/>
  <c r="S381" i="1"/>
  <c r="K381" i="1"/>
  <c r="T380" i="1"/>
  <c r="S380" i="1"/>
  <c r="K380" i="1"/>
  <c r="T379" i="1"/>
  <c r="S379" i="1"/>
  <c r="K379" i="1"/>
  <c r="T378" i="1"/>
  <c r="S378" i="1"/>
  <c r="K378" i="1"/>
  <c r="T377" i="1"/>
  <c r="S377" i="1"/>
  <c r="K377" i="1"/>
  <c r="T376" i="1"/>
  <c r="S376" i="1"/>
  <c r="K376" i="1"/>
  <c r="T375" i="1"/>
  <c r="S375" i="1"/>
  <c r="K375" i="1"/>
  <c r="T374" i="1"/>
  <c r="S374" i="1"/>
  <c r="K374" i="1"/>
  <c r="T373" i="1"/>
  <c r="S373" i="1"/>
  <c r="K373" i="1"/>
  <c r="T372" i="1"/>
  <c r="S372" i="1"/>
  <c r="K372" i="1"/>
  <c r="T371" i="1"/>
  <c r="S371" i="1"/>
  <c r="K371" i="1"/>
  <c r="T370" i="1"/>
  <c r="S370" i="1"/>
  <c r="K370" i="1"/>
  <c r="T369" i="1"/>
  <c r="S369" i="1"/>
  <c r="K369" i="1"/>
  <c r="T368" i="1"/>
  <c r="S368" i="1"/>
  <c r="K368" i="1"/>
  <c r="T367" i="1"/>
  <c r="S367" i="1"/>
  <c r="K367" i="1"/>
  <c r="T366" i="1"/>
  <c r="S366" i="1"/>
  <c r="K366" i="1"/>
  <c r="T365" i="1"/>
  <c r="S365" i="1"/>
  <c r="K365" i="1"/>
  <c r="T364" i="1"/>
  <c r="S364" i="1"/>
  <c r="K364" i="1"/>
  <c r="T363" i="1"/>
  <c r="S363" i="1"/>
  <c r="K363" i="1"/>
  <c r="T362" i="1"/>
  <c r="S362" i="1"/>
  <c r="K362" i="1"/>
  <c r="T361" i="1"/>
  <c r="S361" i="1"/>
  <c r="K361" i="1"/>
  <c r="T360" i="1"/>
  <c r="S360" i="1"/>
  <c r="K360" i="1"/>
  <c r="T359" i="1"/>
  <c r="S359" i="1"/>
  <c r="K359" i="1"/>
  <c r="T358" i="1"/>
  <c r="S358" i="1"/>
  <c r="K358" i="1"/>
  <c r="T357" i="1"/>
  <c r="S357" i="1"/>
  <c r="K357" i="1"/>
  <c r="T356" i="1"/>
  <c r="S356" i="1"/>
  <c r="K356" i="1"/>
  <c r="T355" i="1"/>
  <c r="S355" i="1"/>
  <c r="K355" i="1"/>
  <c r="T354" i="1"/>
  <c r="S354" i="1"/>
  <c r="K354" i="1"/>
  <c r="T353" i="1"/>
  <c r="S353" i="1"/>
  <c r="K353" i="1"/>
  <c r="T352" i="1"/>
  <c r="S352" i="1"/>
  <c r="K352" i="1"/>
  <c r="T351" i="1"/>
  <c r="S351" i="1"/>
  <c r="K351" i="1"/>
  <c r="T350" i="1"/>
  <c r="S350" i="1"/>
  <c r="K350" i="1"/>
  <c r="T349" i="1"/>
  <c r="S349" i="1"/>
  <c r="K349" i="1"/>
  <c r="T348" i="1"/>
  <c r="S348" i="1"/>
  <c r="K348" i="1"/>
  <c r="T347" i="1"/>
  <c r="S347" i="1"/>
  <c r="K347" i="1"/>
  <c r="T346" i="1"/>
  <c r="S346" i="1"/>
  <c r="K346" i="1"/>
  <c r="T345" i="1"/>
  <c r="S345" i="1"/>
  <c r="K345" i="1"/>
  <c r="T344" i="1"/>
  <c r="S344" i="1"/>
  <c r="K344" i="1"/>
  <c r="T343" i="1"/>
  <c r="S343" i="1"/>
  <c r="K343" i="1"/>
  <c r="T342" i="1"/>
  <c r="S342" i="1"/>
  <c r="K342" i="1"/>
  <c r="T341" i="1"/>
  <c r="S341" i="1"/>
  <c r="K341" i="1"/>
  <c r="T340" i="1"/>
  <c r="S340" i="1"/>
  <c r="K340" i="1"/>
  <c r="T339" i="1"/>
  <c r="S339" i="1"/>
  <c r="K339" i="1"/>
  <c r="T338" i="1"/>
  <c r="S338" i="1"/>
  <c r="K338" i="1"/>
  <c r="T337" i="1"/>
  <c r="S337" i="1"/>
  <c r="K337" i="1"/>
  <c r="T336" i="1"/>
  <c r="S336" i="1"/>
  <c r="K336" i="1"/>
  <c r="T335" i="1"/>
  <c r="S335" i="1"/>
  <c r="K335" i="1"/>
  <c r="T334" i="1"/>
  <c r="S334" i="1"/>
  <c r="K334" i="1"/>
  <c r="T333" i="1"/>
  <c r="S333" i="1"/>
  <c r="K333" i="1"/>
  <c r="T332" i="1"/>
  <c r="S332" i="1"/>
  <c r="K332" i="1"/>
  <c r="T331" i="1"/>
  <c r="S331" i="1"/>
  <c r="K331" i="1"/>
  <c r="T330" i="1"/>
  <c r="S330" i="1"/>
  <c r="K330" i="1"/>
  <c r="T329" i="1"/>
  <c r="S329" i="1"/>
  <c r="K329" i="1"/>
  <c r="T328" i="1"/>
  <c r="S328" i="1"/>
  <c r="K328" i="1"/>
  <c r="T327" i="1"/>
  <c r="S327" i="1"/>
  <c r="K327" i="1"/>
  <c r="T326" i="1"/>
  <c r="S326" i="1"/>
  <c r="K326" i="1"/>
  <c r="T325" i="1"/>
  <c r="S325" i="1"/>
  <c r="K325" i="1"/>
  <c r="T324" i="1"/>
  <c r="S324" i="1"/>
  <c r="K324" i="1"/>
  <c r="T323" i="1"/>
  <c r="S323" i="1"/>
  <c r="K323" i="1"/>
  <c r="T322" i="1"/>
  <c r="S322" i="1"/>
  <c r="K322" i="1"/>
  <c r="T321" i="1"/>
  <c r="S321" i="1"/>
  <c r="K321" i="1"/>
  <c r="T320" i="1"/>
  <c r="S320" i="1"/>
  <c r="K320" i="1"/>
  <c r="T319" i="1"/>
  <c r="S319" i="1"/>
  <c r="K319" i="1"/>
  <c r="T318" i="1"/>
  <c r="S318" i="1"/>
  <c r="K318" i="1"/>
  <c r="T317" i="1"/>
  <c r="S317" i="1"/>
  <c r="K317" i="1"/>
  <c r="T316" i="1"/>
  <c r="S316" i="1"/>
  <c r="K316" i="1"/>
  <c r="T315" i="1"/>
  <c r="S315" i="1"/>
  <c r="K315" i="1"/>
  <c r="T314" i="1"/>
  <c r="S314" i="1"/>
  <c r="K314" i="1"/>
  <c r="T313" i="1"/>
  <c r="S313" i="1"/>
  <c r="K313" i="1"/>
  <c r="T312" i="1"/>
  <c r="S312" i="1"/>
  <c r="K312" i="1"/>
  <c r="T311" i="1"/>
  <c r="S311" i="1"/>
  <c r="K311" i="1"/>
  <c r="T310" i="1"/>
  <c r="S310" i="1"/>
  <c r="K310" i="1"/>
  <c r="T309" i="1"/>
  <c r="S309" i="1"/>
  <c r="K309" i="1"/>
  <c r="T308" i="1"/>
  <c r="S308" i="1"/>
  <c r="K308" i="1"/>
  <c r="T307" i="1"/>
  <c r="S307" i="1"/>
  <c r="K307" i="1"/>
  <c r="T306" i="1"/>
  <c r="S306" i="1"/>
  <c r="K306" i="1"/>
  <c r="T305" i="1"/>
  <c r="S305" i="1"/>
  <c r="K305" i="1"/>
  <c r="T304" i="1"/>
  <c r="S304" i="1"/>
  <c r="K304" i="1"/>
  <c r="T303" i="1"/>
  <c r="S303" i="1"/>
  <c r="K303" i="1"/>
  <c r="T302" i="1"/>
  <c r="S302" i="1"/>
  <c r="K302" i="1"/>
  <c r="T301" i="1"/>
  <c r="S301" i="1"/>
  <c r="K301" i="1"/>
  <c r="T300" i="1"/>
  <c r="S300" i="1"/>
  <c r="K300" i="1"/>
  <c r="T299" i="1"/>
  <c r="S299" i="1"/>
  <c r="K299" i="1"/>
  <c r="T298" i="1"/>
  <c r="S298" i="1"/>
  <c r="K298" i="1"/>
  <c r="T297" i="1"/>
  <c r="S297" i="1"/>
  <c r="K297" i="1"/>
  <c r="T296" i="1"/>
  <c r="S296" i="1"/>
  <c r="K296" i="1"/>
  <c r="T295" i="1"/>
  <c r="S295" i="1"/>
  <c r="K295" i="1"/>
  <c r="T294" i="1"/>
  <c r="S294" i="1"/>
  <c r="K294" i="1"/>
  <c r="T293" i="1"/>
  <c r="S293" i="1"/>
  <c r="K293" i="1"/>
  <c r="T292" i="1"/>
  <c r="S292" i="1"/>
  <c r="K292" i="1"/>
  <c r="T291" i="1"/>
  <c r="S291" i="1"/>
  <c r="K291" i="1"/>
  <c r="T290" i="1"/>
  <c r="S290" i="1"/>
  <c r="K290" i="1"/>
  <c r="T289" i="1"/>
  <c r="S289" i="1"/>
  <c r="K289" i="1"/>
  <c r="T288" i="1"/>
  <c r="S288" i="1"/>
  <c r="K288" i="1"/>
  <c r="T287" i="1"/>
  <c r="S287" i="1"/>
  <c r="K287" i="1"/>
  <c r="T286" i="1"/>
  <c r="S286" i="1"/>
  <c r="K286" i="1"/>
  <c r="T285" i="1"/>
  <c r="S285" i="1"/>
  <c r="K285" i="1"/>
  <c r="T284" i="1"/>
  <c r="S284" i="1"/>
  <c r="K284" i="1"/>
  <c r="T283" i="1"/>
  <c r="S283" i="1"/>
  <c r="K283" i="1"/>
  <c r="T282" i="1"/>
  <c r="S282" i="1"/>
  <c r="K282" i="1"/>
  <c r="T281" i="1"/>
  <c r="S281" i="1"/>
  <c r="K281" i="1"/>
  <c r="T280" i="1"/>
  <c r="S280" i="1"/>
  <c r="K280" i="1"/>
  <c r="T279" i="1"/>
  <c r="S279" i="1"/>
  <c r="K279" i="1"/>
  <c r="T278" i="1"/>
  <c r="S278" i="1"/>
  <c r="K278" i="1"/>
  <c r="T277" i="1"/>
  <c r="S277" i="1"/>
  <c r="K277" i="1"/>
  <c r="T276" i="1"/>
  <c r="S276" i="1"/>
  <c r="K276" i="1"/>
  <c r="T275" i="1"/>
  <c r="S275" i="1"/>
  <c r="K275" i="1"/>
  <c r="T274" i="1"/>
  <c r="S274" i="1"/>
  <c r="K274" i="1"/>
  <c r="T273" i="1"/>
  <c r="S273" i="1"/>
  <c r="K273" i="1"/>
  <c r="T272" i="1"/>
  <c r="S272" i="1"/>
  <c r="K272" i="1"/>
  <c r="T271" i="1"/>
  <c r="S271" i="1"/>
  <c r="K271" i="1"/>
  <c r="T270" i="1"/>
  <c r="S270" i="1"/>
  <c r="K270" i="1"/>
  <c r="T269" i="1"/>
  <c r="S269" i="1"/>
  <c r="K269" i="1"/>
  <c r="T268" i="1"/>
  <c r="S268" i="1"/>
  <c r="K268" i="1"/>
  <c r="T267" i="1"/>
  <c r="S267" i="1"/>
  <c r="K267" i="1"/>
  <c r="T266" i="1"/>
  <c r="S266" i="1"/>
  <c r="K266" i="1"/>
  <c r="T265" i="1"/>
  <c r="S265" i="1"/>
  <c r="K265" i="1"/>
  <c r="T264" i="1"/>
  <c r="S264" i="1"/>
  <c r="K264" i="1"/>
  <c r="T263" i="1"/>
  <c r="S263" i="1"/>
  <c r="K263" i="1"/>
  <c r="T262" i="1"/>
  <c r="S262" i="1"/>
  <c r="K262" i="1"/>
  <c r="T261" i="1"/>
  <c r="S261" i="1"/>
  <c r="K261" i="1"/>
  <c r="T260" i="1"/>
  <c r="S260" i="1"/>
  <c r="K260" i="1"/>
  <c r="T259" i="1"/>
  <c r="S259" i="1"/>
  <c r="K259" i="1"/>
  <c r="T258" i="1"/>
  <c r="S258" i="1"/>
  <c r="K258" i="1"/>
  <c r="T257" i="1"/>
  <c r="S257" i="1"/>
  <c r="K257" i="1"/>
  <c r="T256" i="1"/>
  <c r="S256" i="1"/>
  <c r="K256" i="1"/>
  <c r="T255" i="1"/>
  <c r="S255" i="1"/>
  <c r="K255" i="1"/>
  <c r="T254" i="1"/>
  <c r="S254" i="1"/>
  <c r="K254" i="1"/>
  <c r="T253" i="1"/>
  <c r="S253" i="1"/>
  <c r="K253" i="1"/>
  <c r="T252" i="1"/>
  <c r="S252" i="1"/>
  <c r="K252" i="1"/>
  <c r="T251" i="1"/>
  <c r="S251" i="1"/>
  <c r="K251" i="1"/>
  <c r="T250" i="1"/>
  <c r="S250" i="1"/>
  <c r="K250" i="1"/>
  <c r="T249" i="1"/>
  <c r="S249" i="1"/>
  <c r="K249" i="1"/>
  <c r="T248" i="1"/>
  <c r="S248" i="1"/>
  <c r="K248" i="1"/>
  <c r="T247" i="1"/>
  <c r="S247" i="1"/>
  <c r="K247" i="1"/>
  <c r="T246" i="1"/>
  <c r="S246" i="1"/>
  <c r="K246" i="1"/>
  <c r="T245" i="1"/>
  <c r="S245" i="1"/>
  <c r="K245" i="1"/>
  <c r="T244" i="1"/>
  <c r="S244" i="1"/>
  <c r="K244" i="1"/>
  <c r="T243" i="1"/>
  <c r="S243" i="1"/>
  <c r="K243" i="1"/>
  <c r="T242" i="1"/>
  <c r="S242" i="1"/>
  <c r="K242" i="1"/>
  <c r="T241" i="1"/>
  <c r="S241" i="1"/>
  <c r="K241" i="1"/>
  <c r="T240" i="1"/>
  <c r="S240" i="1"/>
  <c r="K240" i="1"/>
  <c r="T239" i="1"/>
  <c r="S239" i="1"/>
  <c r="K239" i="1"/>
  <c r="T238" i="1"/>
  <c r="S238" i="1"/>
  <c r="K238" i="1"/>
  <c r="T237" i="1"/>
  <c r="S237" i="1"/>
  <c r="K237" i="1"/>
  <c r="T236" i="1"/>
  <c r="S236" i="1"/>
  <c r="K236" i="1"/>
  <c r="T235" i="1"/>
  <c r="S235" i="1"/>
  <c r="K235" i="1"/>
  <c r="T234" i="1"/>
  <c r="S234" i="1"/>
  <c r="K234" i="1"/>
  <c r="T233" i="1"/>
  <c r="S233" i="1"/>
  <c r="K233" i="1"/>
  <c r="T232" i="1"/>
  <c r="S232" i="1"/>
  <c r="K232" i="1"/>
  <c r="T231" i="1"/>
  <c r="S231" i="1"/>
  <c r="K231" i="1"/>
  <c r="T230" i="1"/>
  <c r="S230" i="1"/>
  <c r="K230" i="1"/>
  <c r="T229" i="1"/>
  <c r="S229" i="1"/>
  <c r="K229" i="1"/>
  <c r="T228" i="1"/>
  <c r="S228" i="1"/>
  <c r="K228" i="1"/>
  <c r="T227" i="1"/>
  <c r="S227" i="1"/>
  <c r="K227" i="1"/>
  <c r="T226" i="1"/>
  <c r="S226" i="1"/>
  <c r="K226" i="1"/>
  <c r="T225" i="1"/>
  <c r="S225" i="1"/>
  <c r="K225" i="1"/>
  <c r="T224" i="1"/>
  <c r="S224" i="1"/>
  <c r="K224" i="1"/>
  <c r="T223" i="1"/>
  <c r="S223" i="1"/>
  <c r="K223" i="1"/>
  <c r="T222" i="1"/>
  <c r="S222" i="1"/>
  <c r="K222" i="1"/>
  <c r="T221" i="1"/>
  <c r="S221" i="1"/>
  <c r="K221" i="1"/>
  <c r="T220" i="1"/>
  <c r="S220" i="1"/>
  <c r="K220" i="1"/>
  <c r="T219" i="1"/>
  <c r="S219" i="1"/>
  <c r="K219" i="1"/>
  <c r="T218" i="1"/>
  <c r="S218" i="1"/>
  <c r="K218" i="1"/>
  <c r="T217" i="1"/>
  <c r="S217" i="1"/>
  <c r="K217" i="1"/>
  <c r="T216" i="1"/>
  <c r="S216" i="1"/>
  <c r="K216" i="1"/>
  <c r="T215" i="1"/>
  <c r="S215" i="1"/>
  <c r="K215" i="1"/>
  <c r="T214" i="1"/>
  <c r="S214" i="1"/>
  <c r="K214" i="1"/>
  <c r="T213" i="1"/>
  <c r="S213" i="1"/>
  <c r="K213" i="1"/>
  <c r="T212" i="1"/>
  <c r="S212" i="1"/>
  <c r="K212" i="1"/>
  <c r="T211" i="1"/>
  <c r="S211" i="1"/>
  <c r="K211" i="1"/>
  <c r="T210" i="1"/>
  <c r="S210" i="1"/>
  <c r="K210" i="1"/>
  <c r="T209" i="1"/>
  <c r="S209" i="1"/>
  <c r="K209" i="1"/>
  <c r="T208" i="1"/>
  <c r="S208" i="1"/>
  <c r="K208" i="1"/>
  <c r="T207" i="1"/>
  <c r="S207" i="1"/>
  <c r="K207" i="1"/>
  <c r="T206" i="1"/>
  <c r="S206" i="1"/>
  <c r="K206" i="1"/>
  <c r="T205" i="1"/>
  <c r="S205" i="1"/>
  <c r="K205" i="1"/>
  <c r="T204" i="1"/>
  <c r="S204" i="1"/>
  <c r="K204" i="1"/>
  <c r="T203" i="1"/>
  <c r="S203" i="1"/>
  <c r="K203" i="1"/>
  <c r="T202" i="1"/>
  <c r="S202" i="1"/>
  <c r="K202" i="1"/>
  <c r="T201" i="1"/>
  <c r="S201" i="1"/>
  <c r="K201" i="1"/>
  <c r="T200" i="1"/>
  <c r="S200" i="1"/>
  <c r="K200" i="1"/>
  <c r="T199" i="1"/>
  <c r="S199" i="1"/>
  <c r="K199" i="1"/>
  <c r="T198" i="1"/>
  <c r="S198" i="1"/>
  <c r="K198" i="1"/>
  <c r="T197" i="1"/>
  <c r="S197" i="1"/>
  <c r="K197" i="1"/>
  <c r="T196" i="1"/>
  <c r="S196" i="1"/>
  <c r="K196" i="1"/>
  <c r="T195" i="1"/>
  <c r="S195" i="1"/>
  <c r="K195" i="1"/>
  <c r="T194" i="1"/>
  <c r="S194" i="1"/>
  <c r="K194" i="1"/>
  <c r="T193" i="1"/>
  <c r="S193" i="1"/>
  <c r="K193" i="1"/>
  <c r="T192" i="1"/>
  <c r="S192" i="1"/>
  <c r="K192" i="1"/>
  <c r="T191" i="1"/>
  <c r="S191" i="1"/>
  <c r="K191" i="1"/>
  <c r="T190" i="1"/>
  <c r="S190" i="1"/>
  <c r="K190" i="1"/>
  <c r="T189" i="1"/>
  <c r="S189" i="1"/>
  <c r="K189" i="1"/>
  <c r="T188" i="1"/>
  <c r="S188" i="1"/>
  <c r="K188" i="1"/>
  <c r="T187" i="1"/>
  <c r="S187" i="1"/>
  <c r="K187" i="1"/>
  <c r="T186" i="1"/>
  <c r="S186" i="1"/>
  <c r="K186" i="1"/>
  <c r="T185" i="1"/>
  <c r="S185" i="1"/>
  <c r="K185" i="1"/>
  <c r="T184" i="1"/>
  <c r="S184" i="1"/>
  <c r="K184" i="1"/>
  <c r="T183" i="1"/>
  <c r="S183" i="1"/>
  <c r="K183" i="1"/>
  <c r="T182" i="1"/>
  <c r="S182" i="1"/>
  <c r="K182" i="1"/>
  <c r="T181" i="1"/>
  <c r="S181" i="1"/>
  <c r="K181" i="1"/>
  <c r="T180" i="1"/>
  <c r="S180" i="1"/>
  <c r="K180" i="1"/>
  <c r="T179" i="1"/>
  <c r="S179" i="1"/>
  <c r="K179" i="1"/>
  <c r="T178" i="1"/>
  <c r="S178" i="1"/>
  <c r="K178" i="1"/>
  <c r="T177" i="1"/>
  <c r="S177" i="1"/>
  <c r="K177" i="1"/>
  <c r="T176" i="1"/>
  <c r="S176" i="1"/>
  <c r="K176" i="1"/>
  <c r="T175" i="1"/>
  <c r="S175" i="1"/>
  <c r="K175" i="1"/>
  <c r="T174" i="1"/>
  <c r="S174" i="1"/>
  <c r="K174" i="1"/>
  <c r="T173" i="1"/>
  <c r="S173" i="1"/>
  <c r="K173" i="1"/>
  <c r="T172" i="1"/>
  <c r="S172" i="1"/>
  <c r="K172" i="1"/>
  <c r="T171" i="1"/>
  <c r="S171" i="1"/>
  <c r="K171" i="1"/>
  <c r="T170" i="1"/>
  <c r="S170" i="1"/>
  <c r="K170" i="1"/>
  <c r="T169" i="1"/>
  <c r="S169" i="1"/>
  <c r="K169" i="1"/>
  <c r="T168" i="1"/>
  <c r="S168" i="1"/>
  <c r="K168" i="1"/>
  <c r="T167" i="1"/>
  <c r="S167" i="1"/>
  <c r="K167" i="1"/>
  <c r="T166" i="1"/>
  <c r="S166" i="1"/>
  <c r="K166" i="1"/>
  <c r="T165" i="1"/>
  <c r="S165" i="1"/>
  <c r="K165" i="1"/>
  <c r="T164" i="1"/>
  <c r="S164" i="1"/>
  <c r="K164" i="1"/>
  <c r="T163" i="1"/>
  <c r="S163" i="1"/>
  <c r="K163" i="1"/>
  <c r="T162" i="1"/>
  <c r="S162" i="1"/>
  <c r="K162" i="1"/>
  <c r="T161" i="1"/>
  <c r="S161" i="1"/>
  <c r="K161" i="1"/>
  <c r="T160" i="1"/>
  <c r="S160" i="1"/>
  <c r="K160" i="1"/>
  <c r="T159" i="1"/>
  <c r="S159" i="1"/>
  <c r="K159" i="1"/>
  <c r="T158" i="1"/>
  <c r="S158" i="1"/>
  <c r="K158" i="1"/>
  <c r="T157" i="1"/>
  <c r="S157" i="1"/>
  <c r="K157" i="1"/>
  <c r="T156" i="1"/>
  <c r="S156" i="1"/>
  <c r="K156" i="1"/>
  <c r="T155" i="1"/>
  <c r="S155" i="1"/>
  <c r="K155" i="1"/>
  <c r="T154" i="1"/>
  <c r="S154" i="1"/>
  <c r="K154" i="1"/>
  <c r="T153" i="1"/>
  <c r="S153" i="1"/>
  <c r="K153" i="1"/>
  <c r="T152" i="1"/>
  <c r="S152" i="1"/>
  <c r="K152" i="1"/>
  <c r="T151" i="1"/>
  <c r="S151" i="1"/>
  <c r="K151" i="1"/>
  <c r="T150" i="1"/>
  <c r="S150" i="1"/>
  <c r="K150" i="1"/>
  <c r="T149" i="1"/>
  <c r="S149" i="1"/>
  <c r="K149" i="1"/>
  <c r="T148" i="1"/>
  <c r="S148" i="1"/>
  <c r="K148" i="1"/>
  <c r="T147" i="1"/>
  <c r="S147" i="1"/>
  <c r="K147" i="1"/>
  <c r="T146" i="1"/>
  <c r="S146" i="1"/>
  <c r="K146" i="1"/>
  <c r="T145" i="1"/>
  <c r="S145" i="1"/>
  <c r="K145" i="1"/>
  <c r="T144" i="1"/>
  <c r="S144" i="1"/>
  <c r="K144" i="1"/>
  <c r="T143" i="1"/>
  <c r="S143" i="1"/>
  <c r="K143" i="1"/>
  <c r="T142" i="1"/>
  <c r="S142" i="1"/>
  <c r="K142" i="1"/>
  <c r="T141" i="1"/>
  <c r="S141" i="1"/>
  <c r="K141" i="1"/>
  <c r="T140" i="1"/>
  <c r="S140" i="1"/>
  <c r="K140" i="1"/>
  <c r="T139" i="1"/>
  <c r="S139" i="1"/>
  <c r="K139" i="1"/>
  <c r="T138" i="1"/>
  <c r="S138" i="1"/>
  <c r="K138" i="1"/>
  <c r="T137" i="1"/>
  <c r="S137" i="1"/>
  <c r="K137" i="1"/>
  <c r="T136" i="1"/>
  <c r="S136" i="1"/>
  <c r="K136" i="1"/>
  <c r="T135" i="1"/>
  <c r="S135" i="1"/>
  <c r="K135" i="1"/>
  <c r="T134" i="1"/>
  <c r="S134" i="1"/>
  <c r="K134" i="1"/>
  <c r="T133" i="1"/>
  <c r="S133" i="1"/>
  <c r="K133" i="1"/>
  <c r="T132" i="1"/>
  <c r="S132" i="1"/>
  <c r="K132" i="1"/>
  <c r="T131" i="1"/>
  <c r="S131" i="1"/>
  <c r="K131" i="1"/>
  <c r="T130" i="1"/>
  <c r="S130" i="1"/>
  <c r="K130" i="1"/>
  <c r="T129" i="1"/>
  <c r="S129" i="1"/>
  <c r="K129" i="1"/>
  <c r="T128" i="1"/>
  <c r="S128" i="1"/>
  <c r="K128" i="1"/>
  <c r="T127" i="1"/>
  <c r="S127" i="1"/>
  <c r="K127" i="1"/>
  <c r="T126" i="1"/>
  <c r="S126" i="1"/>
  <c r="K126" i="1"/>
  <c r="T125" i="1"/>
  <c r="S125" i="1"/>
  <c r="K125" i="1"/>
  <c r="T124" i="1"/>
  <c r="S124" i="1"/>
  <c r="K124" i="1"/>
  <c r="T123" i="1"/>
  <c r="S123" i="1"/>
  <c r="K123" i="1"/>
  <c r="T122" i="1"/>
  <c r="S122" i="1"/>
  <c r="K122" i="1"/>
  <c r="T121" i="1"/>
  <c r="S121" i="1"/>
  <c r="K121" i="1"/>
  <c r="T120" i="1"/>
  <c r="S120" i="1"/>
  <c r="K120" i="1"/>
  <c r="T119" i="1"/>
  <c r="S119" i="1"/>
  <c r="K119" i="1"/>
  <c r="T118" i="1"/>
  <c r="S118" i="1"/>
  <c r="K118" i="1"/>
  <c r="T117" i="1"/>
  <c r="S117" i="1"/>
  <c r="K117" i="1"/>
  <c r="T116" i="1"/>
  <c r="S116" i="1"/>
  <c r="K116" i="1"/>
  <c r="T115" i="1"/>
  <c r="S115" i="1"/>
  <c r="K115" i="1"/>
  <c r="T114" i="1"/>
  <c r="S114" i="1"/>
  <c r="K114" i="1"/>
  <c r="T113" i="1"/>
  <c r="S113" i="1"/>
  <c r="K113" i="1"/>
  <c r="T112" i="1"/>
  <c r="S112" i="1"/>
  <c r="K112" i="1"/>
  <c r="T111" i="1"/>
  <c r="S111" i="1"/>
  <c r="K111" i="1"/>
  <c r="T110" i="1"/>
  <c r="S110" i="1"/>
  <c r="K110" i="1"/>
  <c r="T109" i="1"/>
  <c r="S109" i="1"/>
  <c r="K109" i="1"/>
  <c r="T108" i="1"/>
  <c r="S108" i="1"/>
  <c r="K108" i="1"/>
  <c r="T107" i="1"/>
  <c r="S107" i="1"/>
  <c r="K107" i="1"/>
  <c r="T106" i="1"/>
  <c r="S106" i="1"/>
  <c r="K106" i="1"/>
  <c r="T105" i="1"/>
  <c r="S105" i="1"/>
  <c r="K105" i="1"/>
  <c r="T104" i="1"/>
  <c r="S104" i="1"/>
  <c r="K104" i="1"/>
  <c r="T103" i="1"/>
  <c r="S103" i="1"/>
  <c r="K103" i="1"/>
  <c r="T102" i="1"/>
  <c r="S102" i="1"/>
  <c r="K102" i="1"/>
  <c r="T101" i="1"/>
  <c r="S101" i="1"/>
  <c r="K101" i="1"/>
  <c r="T100" i="1"/>
  <c r="S100" i="1"/>
  <c r="K100" i="1"/>
  <c r="T99" i="1"/>
  <c r="S99" i="1"/>
  <c r="K99" i="1"/>
  <c r="T98" i="1"/>
  <c r="S98" i="1"/>
  <c r="K98" i="1"/>
  <c r="T97" i="1"/>
  <c r="S97" i="1"/>
  <c r="K97" i="1"/>
  <c r="T96" i="1"/>
  <c r="S96" i="1"/>
  <c r="K96" i="1"/>
  <c r="T95" i="1"/>
  <c r="S95" i="1"/>
  <c r="K95" i="1"/>
  <c r="T94" i="1"/>
  <c r="S94" i="1"/>
  <c r="K94" i="1"/>
  <c r="T93" i="1"/>
  <c r="S93" i="1"/>
  <c r="K93" i="1"/>
  <c r="T92" i="1"/>
  <c r="S92" i="1"/>
  <c r="K92" i="1"/>
  <c r="T91" i="1"/>
  <c r="S91" i="1"/>
  <c r="K91" i="1"/>
  <c r="T90" i="1"/>
  <c r="S90" i="1"/>
  <c r="K90" i="1"/>
  <c r="T89" i="1"/>
  <c r="S89" i="1"/>
  <c r="K89" i="1"/>
  <c r="T88" i="1"/>
  <c r="S88" i="1"/>
  <c r="K88" i="1"/>
  <c r="T87" i="1"/>
  <c r="S87" i="1"/>
  <c r="K87" i="1"/>
  <c r="T86" i="1"/>
  <c r="S86" i="1"/>
  <c r="K86" i="1"/>
  <c r="T85" i="1"/>
  <c r="S85" i="1"/>
  <c r="K85" i="1"/>
  <c r="T84" i="1"/>
  <c r="S84" i="1"/>
  <c r="K84" i="1"/>
  <c r="T83" i="1"/>
  <c r="S83" i="1"/>
  <c r="K83" i="1"/>
  <c r="T82" i="1"/>
  <c r="S82" i="1"/>
  <c r="K82" i="1"/>
  <c r="T81" i="1"/>
  <c r="S81" i="1"/>
  <c r="K81" i="1"/>
  <c r="T80" i="1"/>
  <c r="S80" i="1"/>
  <c r="K80" i="1"/>
  <c r="T79" i="1"/>
  <c r="S79" i="1"/>
  <c r="K79" i="1"/>
  <c r="T78" i="1"/>
  <c r="S78" i="1"/>
  <c r="K78" i="1"/>
  <c r="T77" i="1"/>
  <c r="S77" i="1"/>
  <c r="K77" i="1"/>
  <c r="T76" i="1"/>
  <c r="S76" i="1"/>
  <c r="K76" i="1"/>
  <c r="T75" i="1"/>
  <c r="S75" i="1"/>
  <c r="K75" i="1"/>
  <c r="T74" i="1"/>
  <c r="S74" i="1"/>
  <c r="K74" i="1"/>
  <c r="T73" i="1"/>
  <c r="S73" i="1"/>
  <c r="K73" i="1"/>
  <c r="T72" i="1"/>
  <c r="S72" i="1"/>
  <c r="K72" i="1"/>
  <c r="T71" i="1"/>
  <c r="S71" i="1"/>
  <c r="K71" i="1"/>
  <c r="T70" i="1"/>
  <c r="S70" i="1"/>
  <c r="K70" i="1"/>
  <c r="T69" i="1"/>
  <c r="S69" i="1"/>
  <c r="K69" i="1"/>
  <c r="T68" i="1"/>
  <c r="S68" i="1"/>
  <c r="K68" i="1"/>
  <c r="T67" i="1"/>
  <c r="S67" i="1"/>
  <c r="K67" i="1"/>
  <c r="T66" i="1"/>
  <c r="S66" i="1"/>
  <c r="K66" i="1"/>
  <c r="T65" i="1"/>
  <c r="S65" i="1"/>
  <c r="K65" i="1"/>
  <c r="T64" i="1"/>
  <c r="S64" i="1"/>
  <c r="K64" i="1"/>
  <c r="T63" i="1"/>
  <c r="S63" i="1"/>
  <c r="K63" i="1"/>
  <c r="T62" i="1"/>
  <c r="S62" i="1"/>
  <c r="K62" i="1"/>
  <c r="T61" i="1"/>
  <c r="S61" i="1"/>
  <c r="K61" i="1"/>
  <c r="T60" i="1"/>
  <c r="S60" i="1"/>
  <c r="K60" i="1"/>
  <c r="T59" i="1"/>
  <c r="S59" i="1"/>
  <c r="K59" i="1"/>
  <c r="T58" i="1"/>
  <c r="S58" i="1"/>
  <c r="K58" i="1"/>
  <c r="T57" i="1"/>
  <c r="S57" i="1"/>
  <c r="K57" i="1"/>
  <c r="T56" i="1"/>
  <c r="S56" i="1"/>
  <c r="K56" i="1"/>
  <c r="T55" i="1"/>
  <c r="S55" i="1"/>
  <c r="K55" i="1"/>
  <c r="T54" i="1"/>
  <c r="S54" i="1"/>
  <c r="K54" i="1"/>
  <c r="T53" i="1"/>
  <c r="S53" i="1"/>
  <c r="K53" i="1"/>
  <c r="T52" i="1"/>
  <c r="S52" i="1"/>
  <c r="K52" i="1"/>
  <c r="T51" i="1"/>
  <c r="S51" i="1"/>
  <c r="K51" i="1"/>
  <c r="T50" i="1"/>
  <c r="S50" i="1"/>
  <c r="K50" i="1"/>
  <c r="T49" i="1"/>
  <c r="S49" i="1"/>
  <c r="K49" i="1"/>
  <c r="T48" i="1"/>
  <c r="S48" i="1"/>
  <c r="K48" i="1"/>
  <c r="T47" i="1"/>
  <c r="S47" i="1"/>
  <c r="K47" i="1"/>
  <c r="T46" i="1"/>
  <c r="S46" i="1"/>
  <c r="K46" i="1"/>
  <c r="T45" i="1"/>
  <c r="S45" i="1"/>
  <c r="K45" i="1"/>
  <c r="T44" i="1"/>
  <c r="S44" i="1"/>
  <c r="K44" i="1"/>
  <c r="T43" i="1"/>
  <c r="S43" i="1"/>
  <c r="K43" i="1"/>
  <c r="T42" i="1"/>
  <c r="S42" i="1"/>
  <c r="K42" i="1"/>
  <c r="T41" i="1"/>
  <c r="S41" i="1"/>
  <c r="K41" i="1"/>
  <c r="T40" i="1"/>
  <c r="S40" i="1"/>
  <c r="K40" i="1"/>
  <c r="T39" i="1"/>
  <c r="S39" i="1"/>
  <c r="K39" i="1"/>
  <c r="T38" i="1"/>
  <c r="S38" i="1"/>
  <c r="K38" i="1"/>
  <c r="T37" i="1"/>
  <c r="S37" i="1"/>
  <c r="K37" i="1"/>
  <c r="T36" i="1"/>
  <c r="S36" i="1"/>
  <c r="K36" i="1"/>
  <c r="T35" i="1"/>
  <c r="S35" i="1"/>
  <c r="K35" i="1"/>
  <c r="T34" i="1"/>
  <c r="S34" i="1"/>
  <c r="K34" i="1"/>
  <c r="T33" i="1"/>
  <c r="S33" i="1"/>
  <c r="K33" i="1"/>
  <c r="T32" i="1"/>
  <c r="S32" i="1"/>
  <c r="K32" i="1"/>
  <c r="T31" i="1"/>
  <c r="S31" i="1"/>
  <c r="K31" i="1"/>
  <c r="T30" i="1"/>
  <c r="S30" i="1"/>
  <c r="K30" i="1"/>
  <c r="T29" i="1"/>
  <c r="S29" i="1"/>
  <c r="K29" i="1"/>
  <c r="T28" i="1"/>
  <c r="S28" i="1"/>
  <c r="K28" i="1"/>
  <c r="T27" i="1"/>
  <c r="S27" i="1"/>
  <c r="K27" i="1"/>
  <c r="T26" i="1"/>
  <c r="S26" i="1"/>
  <c r="K26" i="1"/>
  <c r="T25" i="1"/>
  <c r="S25" i="1"/>
  <c r="K25" i="1"/>
  <c r="T24" i="1"/>
  <c r="S24" i="1"/>
  <c r="K24" i="1"/>
  <c r="T23" i="1"/>
  <c r="S23" i="1"/>
  <c r="K23" i="1"/>
  <c r="T22" i="1"/>
  <c r="S22" i="1"/>
  <c r="K22" i="1"/>
  <c r="T21" i="1"/>
  <c r="S21" i="1"/>
  <c r="K21" i="1"/>
  <c r="T20" i="1"/>
  <c r="S20" i="1"/>
  <c r="K20" i="1"/>
  <c r="T19" i="1"/>
  <c r="S19" i="1"/>
  <c r="K19" i="1"/>
  <c r="T18" i="1"/>
  <c r="S18" i="1"/>
  <c r="K18" i="1"/>
  <c r="T17" i="1"/>
  <c r="S17" i="1"/>
  <c r="K17" i="1"/>
  <c r="T16" i="1"/>
  <c r="S16" i="1"/>
  <c r="K16" i="1"/>
  <c r="T15" i="1"/>
  <c r="S15" i="1"/>
  <c r="K15" i="1"/>
  <c r="T14" i="1"/>
  <c r="S14" i="1"/>
  <c r="K14" i="1"/>
  <c r="T13" i="1"/>
  <c r="S13" i="1"/>
  <c r="K13" i="1"/>
  <c r="T12" i="1"/>
  <c r="S12" i="1"/>
  <c r="K12" i="1"/>
  <c r="T11" i="1"/>
  <c r="S11" i="1"/>
  <c r="K11" i="1"/>
  <c r="T10" i="1"/>
  <c r="S10" i="1"/>
  <c r="K10" i="1"/>
  <c r="T9" i="1"/>
  <c r="S9" i="1"/>
  <c r="K9" i="1"/>
  <c r="T8" i="1"/>
  <c r="S8" i="1"/>
  <c r="K8" i="1"/>
  <c r="T7" i="1"/>
  <c r="S7" i="1"/>
  <c r="K7" i="1"/>
  <c r="T6" i="1"/>
  <c r="S6" i="1"/>
  <c r="K6" i="1"/>
  <c r="T5" i="1"/>
  <c r="S5" i="1"/>
  <c r="K5" i="1"/>
  <c r="T4" i="1"/>
  <c r="S4" i="1"/>
  <c r="K4" i="1"/>
  <c r="T3" i="1"/>
  <c r="S3" i="1"/>
  <c r="K3" i="1"/>
  <c r="T2" i="1"/>
  <c r="S2" i="1"/>
  <c r="K2" i="1"/>
</calcChain>
</file>

<file path=xl/sharedStrings.xml><?xml version="1.0" encoding="utf-8"?>
<sst xmlns="http://schemas.openxmlformats.org/spreadsheetml/2006/main" count="487" uniqueCount="39">
  <si>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</si>
  <si>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</si>
  <si>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</si>
  <si>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</si>
  <si>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</si>
  <si>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</si>
  <si>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</si>
  <si>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</si>
  <si>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</si>
  <si>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</si>
  <si>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</si>
  <si>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</si>
  <si>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</si>
  <si>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</si>
  <si>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</si>
  <si>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</si>
  <si>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Year</t>
  </si>
  <si>
    <t>Bundesland</t>
  </si>
  <si>
    <t>Installed_Cap</t>
  </si>
  <si>
    <t>Installed_Cap_below_30</t>
  </si>
  <si>
    <t>Cum_Installed_cap</t>
  </si>
  <si>
    <t>Cum_Installed_Cap_below_30</t>
  </si>
  <si>
    <t>module_cost</t>
  </si>
  <si>
    <t>feed-in</t>
  </si>
  <si>
    <t>population</t>
  </si>
  <si>
    <t>area</t>
  </si>
  <si>
    <t>log_area</t>
  </si>
  <si>
    <t>GDP</t>
  </si>
  <si>
    <t>Installed_Cap_pa</t>
  </si>
  <si>
    <t>Cum_Installed_Cap_pa</t>
  </si>
  <si>
    <t>Installed_Cap_below_30_pc</t>
  </si>
  <si>
    <t>Cum_Installed_Cap_pc</t>
  </si>
  <si>
    <t>pop_density</t>
  </si>
  <si>
    <t>GDP_pc</t>
  </si>
  <si>
    <t>solar_irradiance</t>
  </si>
  <si>
    <t>sun_hours</t>
  </si>
  <si>
    <t>share_green_party</t>
  </si>
  <si>
    <t>Cum_Installed_Cap_below_30_pc</t>
  </si>
  <si>
    <t>Installed_Cap_pc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</si>
</sst>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right"/>
    </xf>
    <xf numFmtId="2" fontId="0" fillId="0" borderId="0" xfId="0" applyNumberFormat="1"/>
    <xf numFmtId="0" fontId="3" fillId="0" borderId="0" xfId="0" applyFont="1" applyAlignment="1">
      <alignment horizontal="right"/>
    </xf>
  </cellXfs>
  <cellStyles count="2">
    <cellStyle name="Standard" xfId="0" builtinId="0"/>
    <cellStyle name="Standard 2" xfId="1" xr:uid="{FC3B31B6-E04B-46F5-BC18-F47254FCD7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6"/>
  <sheetViews>
    <sheetView tabSelected="1" zoomScale="85" zoomScaleNormal="85" workbookViewId="0">
      <selection activeCell="H1" sqref="H1"/>
    </sheetView>
  </sheetViews>
  <sheetFormatPr baseColWidth="10" defaultColWidth="8.88671875" defaultRowHeight="14.4" x14ac:dyDescent="0.3"/>
  <cols>
    <col min="2" max="2" width="24.6640625" bestFit="1" customWidth="1"/>
    <col min="3" max="3" width="18" bestFit="1" customWidth="1"/>
    <col min="4" max="4" width="27.88671875" bestFit="1" customWidth="1"/>
    <col min="5" max="5" width="22.88671875" bestFit="1" customWidth="1"/>
    <col min="6" max="6" width="32.6640625" bestFit="1" customWidth="1"/>
    <col min="7" max="7" width="25.109375" bestFit="1" customWidth="1"/>
    <col min="8" max="8" width="15.44140625" bestFit="1" customWidth="1"/>
    <col min="9" max="9" width="16.109375" bestFit="1" customWidth="1"/>
    <col min="10" max="10" width="10.5546875" bestFit="1" customWidth="1"/>
    <col min="11" max="11" width="12" bestFit="1" customWidth="1"/>
    <col min="12" max="12" width="11.5546875" bestFit="1" customWidth="1"/>
    <col min="13" max="13" width="26.21875" bestFit="1" customWidth="1"/>
    <col min="14" max="14" width="31.21875" bestFit="1" customWidth="1"/>
    <col min="15" max="15" width="34.109375" bestFit="1" customWidth="1"/>
    <col min="16" max="16" width="40" bestFit="1" customWidth="1"/>
    <col min="17" max="17" width="24.33203125" bestFit="1" customWidth="1"/>
    <col min="18" max="18" width="29.109375" customWidth="1"/>
    <col min="19" max="19" width="21.6640625" bestFit="1" customWidth="1"/>
    <col min="20" max="20" width="16.88671875" bestFit="1" customWidth="1"/>
    <col min="21" max="21" width="26.33203125" bestFit="1" customWidth="1"/>
    <col min="22" max="22" width="22.109375" bestFit="1" customWidth="1"/>
    <col min="23" max="23" width="36" bestFit="1" customWidth="1"/>
  </cols>
  <sheetData>
    <row r="1" spans="1:23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37</v>
      </c>
      <c r="Q1" t="s">
        <v>38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</row>
    <row r="2" spans="1:23" x14ac:dyDescent="0.3">
      <c r="A2">
        <v>1992</v>
      </c>
      <c r="B2" t="s">
        <v>0</v>
      </c>
      <c r="C2">
        <v>124.661</v>
      </c>
      <c r="D2">
        <v>124.661</v>
      </c>
      <c r="E2">
        <v>124.661</v>
      </c>
      <c r="F2">
        <v>124.661</v>
      </c>
      <c r="G2">
        <v>8</v>
      </c>
      <c r="I2">
        <v>10148708</v>
      </c>
      <c r="J2" s="1">
        <v>35673.71</v>
      </c>
      <c r="K2" s="1">
        <f t="shared" ref="K2:K65" si="0">LN(J2)</f>
        <v>10.482169281915503</v>
      </c>
      <c r="L2">
        <v>255866</v>
      </c>
      <c r="M2">
        <f>C2/J2</f>
        <v>3.4944781465118149E-3</v>
      </c>
      <c r="N2">
        <f>E2/J2</f>
        <v>3.4944781465118149E-3</v>
      </c>
      <c r="O2">
        <f>(D2*1000)/I2</f>
        <v>1.2283435487551717E-2</v>
      </c>
      <c r="P2">
        <f>(F2*1000)/I2</f>
        <v>1.2283435487551717E-2</v>
      </c>
      <c r="Q2">
        <f>(C2*1000)/I2</f>
        <v>1.2283435487551717E-2</v>
      </c>
      <c r="R2">
        <f>(E2*1000)/I2</f>
        <v>1.2283435487551717E-2</v>
      </c>
      <c r="S2">
        <f t="shared" ref="S2:S65" si="1">I2/J2</f>
        <v>284.48703541067079</v>
      </c>
      <c r="T2">
        <f t="shared" ref="T2:T65" si="2">(L2/I2)*10^6</f>
        <v>25211.682117566099</v>
      </c>
      <c r="U2">
        <v>1100</v>
      </c>
      <c r="V2">
        <v>1755</v>
      </c>
      <c r="W2">
        <v>9.5000000000000001E-2</v>
      </c>
    </row>
    <row r="3" spans="1:23" x14ac:dyDescent="0.3">
      <c r="A3">
        <v>1992</v>
      </c>
      <c r="B3" t="s">
        <v>1</v>
      </c>
      <c r="C3">
        <v>157.57400000000001</v>
      </c>
      <c r="D3">
        <v>157.57400000000001</v>
      </c>
      <c r="E3">
        <v>157.57400000000001</v>
      </c>
      <c r="F3">
        <v>157.57400000000001</v>
      </c>
      <c r="G3">
        <v>8</v>
      </c>
      <c r="I3">
        <v>11770257</v>
      </c>
      <c r="J3" s="1">
        <v>70542.03</v>
      </c>
      <c r="K3" s="1">
        <f t="shared" si="0"/>
        <v>11.163963981374263</v>
      </c>
      <c r="L3">
        <v>283121</v>
      </c>
      <c r="M3">
        <f t="shared" ref="M3:M66" si="3">C3/J3</f>
        <v>2.2337604971107297E-3</v>
      </c>
      <c r="N3">
        <f t="shared" ref="N3:N66" si="4">E3/J3</f>
        <v>2.2337604971107297E-3</v>
      </c>
      <c r="O3">
        <f t="shared" ref="O3:O66" si="5">(D3*1000)/I3</f>
        <v>1.3387473187713743E-2</v>
      </c>
      <c r="P3">
        <f t="shared" ref="P3:P66" si="6">(F3*1000)/I3</f>
        <v>1.3387473187713743E-2</v>
      </c>
      <c r="Q3">
        <f t="shared" ref="Q3:Q66" si="7">(C3*1000)/I3</f>
        <v>1.3387473187713743E-2</v>
      </c>
      <c r="R3">
        <f t="shared" ref="R3:R66" si="8">(E3*1000)/I3</f>
        <v>1.3387473187713743E-2</v>
      </c>
      <c r="S3">
        <f t="shared" si="1"/>
        <v>166.85452630155385</v>
      </c>
      <c r="T3">
        <f t="shared" si="2"/>
        <v>24053.935270912098</v>
      </c>
      <c r="U3">
        <v>1180</v>
      </c>
      <c r="V3">
        <v>1805</v>
      </c>
      <c r="W3">
        <v>6.4000000000000001E-2</v>
      </c>
    </row>
    <row r="4" spans="1:23" x14ac:dyDescent="0.3">
      <c r="A4">
        <v>1992</v>
      </c>
      <c r="B4" t="s">
        <v>2</v>
      </c>
      <c r="C4">
        <v>127.11</v>
      </c>
      <c r="D4">
        <v>127.11</v>
      </c>
      <c r="E4">
        <v>127.11</v>
      </c>
      <c r="F4">
        <v>127.11</v>
      </c>
      <c r="G4">
        <v>8</v>
      </c>
      <c r="I4">
        <v>3465748</v>
      </c>
      <c r="J4" s="1">
        <v>891.12</v>
      </c>
      <c r="K4" s="1">
        <f t="shared" si="0"/>
        <v>6.7924790985369343</v>
      </c>
      <c r="L4">
        <v>75252</v>
      </c>
      <c r="M4">
        <f t="shared" si="3"/>
        <v>0.14264072178831133</v>
      </c>
      <c r="N4">
        <f t="shared" si="4"/>
        <v>0.14264072178831133</v>
      </c>
      <c r="O4">
        <f t="shared" si="5"/>
        <v>3.6676065311153611E-2</v>
      </c>
      <c r="P4">
        <f t="shared" si="6"/>
        <v>3.6676065311153611E-2</v>
      </c>
      <c r="Q4">
        <f t="shared" si="7"/>
        <v>3.6676065311153611E-2</v>
      </c>
      <c r="R4">
        <f t="shared" si="8"/>
        <v>3.6676065311153611E-2</v>
      </c>
      <c r="S4">
        <f t="shared" si="1"/>
        <v>3889.2045964628783</v>
      </c>
      <c r="T4">
        <f t="shared" si="2"/>
        <v>21713.061653645906</v>
      </c>
      <c r="U4">
        <v>1009</v>
      </c>
      <c r="V4">
        <v>1590</v>
      </c>
      <c r="W4">
        <v>9.4E-2</v>
      </c>
    </row>
    <row r="5" spans="1:23" x14ac:dyDescent="0.3">
      <c r="A5">
        <v>1992</v>
      </c>
      <c r="B5" t="s">
        <v>3</v>
      </c>
      <c r="C5">
        <v>37.880000000000003</v>
      </c>
      <c r="D5">
        <v>37.880000000000003</v>
      </c>
      <c r="E5">
        <v>37.880000000000003</v>
      </c>
      <c r="F5">
        <v>37.880000000000003</v>
      </c>
      <c r="G5">
        <v>8</v>
      </c>
      <c r="I5">
        <v>2542651</v>
      </c>
      <c r="J5" s="1">
        <v>29654.38</v>
      </c>
      <c r="K5" s="1">
        <f t="shared" si="0"/>
        <v>10.297365116955973</v>
      </c>
      <c r="L5">
        <v>24556</v>
      </c>
      <c r="M5">
        <f t="shared" si="3"/>
        <v>1.2773829700705259E-3</v>
      </c>
      <c r="N5">
        <f t="shared" si="4"/>
        <v>1.2773829700705259E-3</v>
      </c>
      <c r="O5">
        <f t="shared" si="5"/>
        <v>1.4897836942624056E-2</v>
      </c>
      <c r="P5">
        <f t="shared" si="6"/>
        <v>1.4897836942624056E-2</v>
      </c>
      <c r="Q5">
        <f t="shared" si="7"/>
        <v>1.4897836942624056E-2</v>
      </c>
      <c r="R5">
        <f t="shared" si="8"/>
        <v>1.4897836942624056E-2</v>
      </c>
      <c r="S5">
        <f t="shared" si="1"/>
        <v>85.742848105406352</v>
      </c>
      <c r="T5">
        <f t="shared" si="2"/>
        <v>9657.6368522459434</v>
      </c>
      <c r="U5">
        <v>1005</v>
      </c>
      <c r="V5">
        <v>1615</v>
      </c>
      <c r="W5">
        <v>9.2999999999999999E-2</v>
      </c>
    </row>
    <row r="6" spans="1:23" x14ac:dyDescent="0.3">
      <c r="A6">
        <v>1992</v>
      </c>
      <c r="B6" t="s">
        <v>4</v>
      </c>
      <c r="C6">
        <v>57.06</v>
      </c>
      <c r="D6">
        <v>57.06</v>
      </c>
      <c r="E6">
        <v>57.06</v>
      </c>
      <c r="F6">
        <v>57.06</v>
      </c>
      <c r="G6">
        <v>8</v>
      </c>
      <c r="I6">
        <v>685845</v>
      </c>
      <c r="J6" s="1">
        <v>419.84</v>
      </c>
      <c r="K6" s="1">
        <f t="shared" si="0"/>
        <v>6.0398736863156692</v>
      </c>
      <c r="L6">
        <v>19427</v>
      </c>
      <c r="M6">
        <f t="shared" si="3"/>
        <v>0.13590891768292684</v>
      </c>
      <c r="N6">
        <f t="shared" si="4"/>
        <v>0.13590891768292684</v>
      </c>
      <c r="O6">
        <f t="shared" si="5"/>
        <v>8.3196640640377933E-2</v>
      </c>
      <c r="P6">
        <f t="shared" si="6"/>
        <v>8.3196640640377933E-2</v>
      </c>
      <c r="Q6">
        <f t="shared" si="7"/>
        <v>8.3196640640377933E-2</v>
      </c>
      <c r="R6">
        <f t="shared" si="8"/>
        <v>8.3196640640377933E-2</v>
      </c>
      <c r="S6">
        <f t="shared" si="1"/>
        <v>1633.5866044207319</v>
      </c>
      <c r="T6">
        <f t="shared" si="2"/>
        <v>28325.642091143043</v>
      </c>
      <c r="U6">
        <v>980</v>
      </c>
      <c r="V6">
        <v>1455</v>
      </c>
      <c r="W6">
        <v>0.114</v>
      </c>
    </row>
    <row r="7" spans="1:23" x14ac:dyDescent="0.3">
      <c r="A7">
        <v>1992</v>
      </c>
      <c r="B7" t="s">
        <v>5</v>
      </c>
      <c r="C7">
        <v>66.864000000000004</v>
      </c>
      <c r="D7">
        <v>66.864000000000004</v>
      </c>
      <c r="E7">
        <v>66.864000000000004</v>
      </c>
      <c r="F7">
        <v>66.864000000000004</v>
      </c>
      <c r="G7">
        <v>8</v>
      </c>
      <c r="I7">
        <v>1688785</v>
      </c>
      <c r="J7" s="1">
        <v>755.09</v>
      </c>
      <c r="K7" s="1">
        <f t="shared" si="0"/>
        <v>6.6268369474426514</v>
      </c>
      <c r="L7">
        <v>63681</v>
      </c>
      <c r="M7">
        <f t="shared" si="3"/>
        <v>8.8551033651617692E-2</v>
      </c>
      <c r="N7">
        <f t="shared" si="4"/>
        <v>8.8551033651617692E-2</v>
      </c>
      <c r="O7">
        <f t="shared" si="5"/>
        <v>3.9592961803900435E-2</v>
      </c>
      <c r="P7">
        <f t="shared" si="6"/>
        <v>3.9592961803900435E-2</v>
      </c>
      <c r="Q7">
        <f t="shared" si="7"/>
        <v>3.9592961803900435E-2</v>
      </c>
      <c r="R7">
        <f t="shared" si="8"/>
        <v>3.9592961803900435E-2</v>
      </c>
      <c r="S7">
        <f t="shared" si="1"/>
        <v>2236.5347177157687</v>
      </c>
      <c r="T7">
        <f t="shared" si="2"/>
        <v>37708.174812069032</v>
      </c>
      <c r="U7">
        <v>970</v>
      </c>
      <c r="V7">
        <v>1430</v>
      </c>
      <c r="W7">
        <v>7.1999999999999995E-2</v>
      </c>
    </row>
    <row r="8" spans="1:23" x14ac:dyDescent="0.3">
      <c r="A8">
        <v>1992</v>
      </c>
      <c r="B8" t="s">
        <v>6</v>
      </c>
      <c r="C8">
        <v>228.809</v>
      </c>
      <c r="D8">
        <v>228.809</v>
      </c>
      <c r="E8">
        <v>228.809</v>
      </c>
      <c r="F8">
        <v>228.809</v>
      </c>
      <c r="G8">
        <v>8</v>
      </c>
      <c r="I8">
        <v>5922639</v>
      </c>
      <c r="J8" s="1">
        <v>21115.67</v>
      </c>
      <c r="K8" s="1">
        <f t="shared" si="0"/>
        <v>9.9577706978615481</v>
      </c>
      <c r="L8">
        <v>158844</v>
      </c>
      <c r="M8">
        <f t="shared" si="3"/>
        <v>1.0835981051039348E-2</v>
      </c>
      <c r="N8">
        <f t="shared" si="4"/>
        <v>1.0835981051039348E-2</v>
      </c>
      <c r="O8">
        <f t="shared" si="5"/>
        <v>3.8632947238553622E-2</v>
      </c>
      <c r="P8">
        <f t="shared" si="6"/>
        <v>3.8632947238553622E-2</v>
      </c>
      <c r="Q8">
        <f t="shared" si="7"/>
        <v>3.8632947238553622E-2</v>
      </c>
      <c r="R8">
        <f t="shared" si="8"/>
        <v>3.8632947238553622E-2</v>
      </c>
      <c r="S8">
        <f t="shared" si="1"/>
        <v>280.48548779176792</v>
      </c>
      <c r="T8">
        <f t="shared" si="2"/>
        <v>26819.801105554467</v>
      </c>
      <c r="U8">
        <v>1030</v>
      </c>
      <c r="V8">
        <v>1540</v>
      </c>
      <c r="W8">
        <v>8.7999999999999995E-2</v>
      </c>
    </row>
    <row r="9" spans="1:23" x14ac:dyDescent="0.3">
      <c r="A9">
        <v>1992</v>
      </c>
      <c r="B9" t="s">
        <v>7</v>
      </c>
      <c r="C9">
        <v>266.2</v>
      </c>
      <c r="D9">
        <v>16.2</v>
      </c>
      <c r="E9">
        <v>266.2</v>
      </c>
      <c r="F9">
        <v>16.2</v>
      </c>
      <c r="G9">
        <v>8</v>
      </c>
      <c r="I9">
        <v>1864980</v>
      </c>
      <c r="J9" s="1">
        <v>23292.73</v>
      </c>
      <c r="K9" s="1">
        <f t="shared" si="0"/>
        <v>10.055896573698925</v>
      </c>
      <c r="L9">
        <v>17634</v>
      </c>
      <c r="M9">
        <f t="shared" si="3"/>
        <v>1.1428458579136064E-2</v>
      </c>
      <c r="N9">
        <f t="shared" si="4"/>
        <v>1.1428458579136064E-2</v>
      </c>
      <c r="O9">
        <f t="shared" si="5"/>
        <v>8.686420229707557E-3</v>
      </c>
      <c r="P9">
        <f t="shared" si="6"/>
        <v>8.686420229707557E-3</v>
      </c>
      <c r="Q9">
        <f t="shared" si="7"/>
        <v>0.14273611513260195</v>
      </c>
      <c r="R9">
        <f t="shared" si="8"/>
        <v>0.14273611513260195</v>
      </c>
      <c r="S9">
        <f t="shared" si="1"/>
        <v>80.067042377600217</v>
      </c>
      <c r="T9">
        <f t="shared" si="2"/>
        <v>9455.3292796705591</v>
      </c>
      <c r="U9">
        <v>1000</v>
      </c>
      <c r="V9">
        <v>1530</v>
      </c>
      <c r="W9">
        <v>9.2999999999999999E-2</v>
      </c>
    </row>
    <row r="10" spans="1:23" x14ac:dyDescent="0.3">
      <c r="A10">
        <v>1992</v>
      </c>
      <c r="B10" t="s">
        <v>8</v>
      </c>
      <c r="C10">
        <v>142.77000000000001</v>
      </c>
      <c r="D10">
        <v>142.77000000000001</v>
      </c>
      <c r="E10">
        <v>142.77000000000001</v>
      </c>
      <c r="F10">
        <v>142.77000000000001</v>
      </c>
      <c r="G10">
        <v>8</v>
      </c>
      <c r="I10">
        <v>7577520</v>
      </c>
      <c r="J10" s="1">
        <v>47709.83</v>
      </c>
      <c r="K10" s="1">
        <f t="shared" si="0"/>
        <v>10.772892735309506</v>
      </c>
      <c r="L10">
        <v>153180</v>
      </c>
      <c r="M10">
        <f t="shared" si="3"/>
        <v>2.9924650748074351E-3</v>
      </c>
      <c r="N10">
        <f t="shared" si="4"/>
        <v>2.9924650748074351E-3</v>
      </c>
      <c r="O10">
        <f t="shared" si="5"/>
        <v>1.884125677002502E-2</v>
      </c>
      <c r="P10">
        <f t="shared" si="6"/>
        <v>1.884125677002502E-2</v>
      </c>
      <c r="Q10">
        <f t="shared" si="7"/>
        <v>1.884125677002502E-2</v>
      </c>
      <c r="R10">
        <f t="shared" si="8"/>
        <v>1.884125677002502E-2</v>
      </c>
      <c r="S10">
        <f t="shared" si="1"/>
        <v>158.82513100549718</v>
      </c>
      <c r="T10">
        <f t="shared" si="2"/>
        <v>20215.057169100179</v>
      </c>
      <c r="U10">
        <v>990</v>
      </c>
      <c r="V10">
        <v>1410</v>
      </c>
      <c r="W10">
        <v>5.5E-2</v>
      </c>
    </row>
    <row r="11" spans="1:23" x14ac:dyDescent="0.3">
      <c r="A11">
        <v>1992</v>
      </c>
      <c r="B11" t="s">
        <v>9</v>
      </c>
      <c r="C11">
        <v>208.22800000000001</v>
      </c>
      <c r="D11">
        <v>208.22800000000001</v>
      </c>
      <c r="E11">
        <v>208.22800000000001</v>
      </c>
      <c r="F11">
        <v>208.22800000000001</v>
      </c>
      <c r="G11">
        <v>8</v>
      </c>
      <c r="I11">
        <v>17679166</v>
      </c>
      <c r="J11" s="1">
        <v>34112.74</v>
      </c>
      <c r="K11" s="1">
        <f t="shared" si="0"/>
        <v>10.437426200536001</v>
      </c>
      <c r="L11">
        <v>400435</v>
      </c>
      <c r="M11">
        <f t="shared" si="3"/>
        <v>6.1041124225142867E-3</v>
      </c>
      <c r="N11">
        <f t="shared" si="4"/>
        <v>6.1041124225142867E-3</v>
      </c>
      <c r="O11">
        <f t="shared" si="5"/>
        <v>1.177815740855649E-2</v>
      </c>
      <c r="P11">
        <f t="shared" si="6"/>
        <v>1.177815740855649E-2</v>
      </c>
      <c r="Q11">
        <f t="shared" si="7"/>
        <v>1.177815740855649E-2</v>
      </c>
      <c r="R11">
        <f t="shared" si="8"/>
        <v>1.177815740855649E-2</v>
      </c>
      <c r="S11">
        <f t="shared" si="1"/>
        <v>518.25699137624247</v>
      </c>
      <c r="T11">
        <f t="shared" si="2"/>
        <v>22650.106911151805</v>
      </c>
      <c r="U11">
        <v>1000</v>
      </c>
      <c r="V11">
        <v>1460</v>
      </c>
      <c r="W11">
        <v>5.0500000000000003E-2</v>
      </c>
    </row>
    <row r="12" spans="1:23" x14ac:dyDescent="0.3">
      <c r="A12">
        <v>1992</v>
      </c>
      <c r="B12" t="s">
        <v>10</v>
      </c>
      <c r="C12">
        <v>155.52799999999999</v>
      </c>
      <c r="D12">
        <v>155.52799999999999</v>
      </c>
      <c r="E12">
        <v>155.52799999999999</v>
      </c>
      <c r="F12">
        <v>155.52799999999999</v>
      </c>
      <c r="G12">
        <v>8</v>
      </c>
      <c r="I12">
        <v>3880965</v>
      </c>
      <c r="J12" s="1">
        <v>19858</v>
      </c>
      <c r="K12" s="1">
        <f t="shared" si="0"/>
        <v>9.8963622275935386</v>
      </c>
      <c r="L12">
        <v>80038</v>
      </c>
      <c r="M12">
        <f t="shared" si="3"/>
        <v>7.8320072514855461E-3</v>
      </c>
      <c r="N12">
        <f t="shared" si="4"/>
        <v>7.8320072514855461E-3</v>
      </c>
      <c r="O12">
        <f t="shared" si="5"/>
        <v>4.0074569082689485E-2</v>
      </c>
      <c r="P12">
        <f t="shared" si="6"/>
        <v>4.0074569082689485E-2</v>
      </c>
      <c r="Q12">
        <f t="shared" si="7"/>
        <v>4.0074569082689485E-2</v>
      </c>
      <c r="R12">
        <f t="shared" si="8"/>
        <v>4.0074569082689485E-2</v>
      </c>
      <c r="S12">
        <f t="shared" si="1"/>
        <v>195.43584449592103</v>
      </c>
      <c r="T12">
        <f t="shared" si="2"/>
        <v>20623.221286458393</v>
      </c>
      <c r="U12">
        <v>1054</v>
      </c>
      <c r="V12">
        <v>1665</v>
      </c>
      <c r="W12">
        <v>6.5000000000000002E-2</v>
      </c>
    </row>
    <row r="13" spans="1:23" x14ac:dyDescent="0.3">
      <c r="A13">
        <v>1992</v>
      </c>
      <c r="B13" t="s">
        <v>11</v>
      </c>
      <c r="C13">
        <v>26.968</v>
      </c>
      <c r="D13">
        <v>26.968</v>
      </c>
      <c r="E13">
        <v>26.968</v>
      </c>
      <c r="F13">
        <v>26.968</v>
      </c>
      <c r="G13">
        <v>8</v>
      </c>
      <c r="I13">
        <v>1084007</v>
      </c>
      <c r="J13" s="1">
        <v>2571.1</v>
      </c>
      <c r="K13" s="1">
        <f t="shared" si="0"/>
        <v>7.8520891018809351</v>
      </c>
      <c r="L13">
        <v>22256</v>
      </c>
      <c r="M13">
        <f t="shared" si="3"/>
        <v>1.0488895803352652E-2</v>
      </c>
      <c r="N13">
        <f t="shared" si="4"/>
        <v>1.0488895803352652E-2</v>
      </c>
      <c r="O13">
        <f t="shared" si="5"/>
        <v>2.4878068130556354E-2</v>
      </c>
      <c r="P13">
        <f t="shared" si="6"/>
        <v>2.4878068130556354E-2</v>
      </c>
      <c r="Q13">
        <f t="shared" si="7"/>
        <v>2.4878068130556354E-2</v>
      </c>
      <c r="R13">
        <f t="shared" si="8"/>
        <v>2.4878068130556354E-2</v>
      </c>
      <c r="S13">
        <f t="shared" si="1"/>
        <v>421.61215044144529</v>
      </c>
      <c r="T13">
        <f t="shared" si="2"/>
        <v>20531.232731891952</v>
      </c>
      <c r="U13">
        <v>1060</v>
      </c>
      <c r="V13">
        <v>1665</v>
      </c>
      <c r="W13">
        <v>2.5999999999999999E-2</v>
      </c>
    </row>
    <row r="14" spans="1:23" x14ac:dyDescent="0.3">
      <c r="A14">
        <v>1992</v>
      </c>
      <c r="B14" t="s">
        <v>12</v>
      </c>
      <c r="C14">
        <v>176.84100000000001</v>
      </c>
      <c r="D14">
        <v>176.84100000000001</v>
      </c>
      <c r="E14">
        <v>176.84100000000001</v>
      </c>
      <c r="F14">
        <v>176.84100000000001</v>
      </c>
      <c r="G14">
        <v>8</v>
      </c>
      <c r="I14">
        <v>4640997</v>
      </c>
      <c r="J14" s="1">
        <v>18449.990000000002</v>
      </c>
      <c r="K14" s="1">
        <f t="shared" si="0"/>
        <v>9.8228191074631059</v>
      </c>
      <c r="L14">
        <v>45533</v>
      </c>
      <c r="M14">
        <f t="shared" si="3"/>
        <v>9.5848832438391561E-3</v>
      </c>
      <c r="N14">
        <f t="shared" si="4"/>
        <v>9.5848832438391561E-3</v>
      </c>
      <c r="O14">
        <f t="shared" si="5"/>
        <v>3.8104097029151282E-2</v>
      </c>
      <c r="P14">
        <f t="shared" si="6"/>
        <v>3.8104097029151282E-2</v>
      </c>
      <c r="Q14">
        <f t="shared" si="7"/>
        <v>3.8104097029151282E-2</v>
      </c>
      <c r="R14">
        <f t="shared" si="8"/>
        <v>3.8104097029151282E-2</v>
      </c>
      <c r="S14">
        <f t="shared" si="1"/>
        <v>251.54468918411337</v>
      </c>
      <c r="T14">
        <f t="shared" si="2"/>
        <v>9811.0384471267698</v>
      </c>
      <c r="U14">
        <v>1040</v>
      </c>
      <c r="V14">
        <v>1630</v>
      </c>
      <c r="W14">
        <v>5.6000000000000001E-2</v>
      </c>
    </row>
    <row r="15" spans="1:23" x14ac:dyDescent="0.3">
      <c r="A15">
        <v>1992</v>
      </c>
      <c r="B15" t="s">
        <v>13</v>
      </c>
      <c r="C15">
        <v>13.15</v>
      </c>
      <c r="D15">
        <v>13.15</v>
      </c>
      <c r="E15">
        <v>13.15</v>
      </c>
      <c r="F15">
        <v>13.15</v>
      </c>
      <c r="G15">
        <v>8</v>
      </c>
      <c r="I15">
        <v>2796981</v>
      </c>
      <c r="J15" s="1">
        <v>20452.14</v>
      </c>
      <c r="K15" s="1">
        <f t="shared" si="0"/>
        <v>9.9258428014727649</v>
      </c>
      <c r="L15">
        <v>25615</v>
      </c>
      <c r="M15">
        <f t="shared" si="3"/>
        <v>6.4296450151426696E-4</v>
      </c>
      <c r="N15">
        <f t="shared" si="4"/>
        <v>6.4296450151426696E-4</v>
      </c>
      <c r="O15">
        <f t="shared" si="5"/>
        <v>4.7014977935137918E-3</v>
      </c>
      <c r="P15">
        <f t="shared" si="6"/>
        <v>4.7014977935137918E-3</v>
      </c>
      <c r="Q15">
        <f t="shared" si="7"/>
        <v>4.7014977935137918E-3</v>
      </c>
      <c r="R15">
        <f t="shared" si="8"/>
        <v>4.7014977935137918E-3</v>
      </c>
      <c r="S15">
        <f t="shared" si="1"/>
        <v>136.75737600075104</v>
      </c>
      <c r="T15">
        <f t="shared" si="2"/>
        <v>9158.0886677456874</v>
      </c>
      <c r="U15">
        <v>1020</v>
      </c>
      <c r="V15">
        <v>1555</v>
      </c>
      <c r="W15">
        <v>5.2999999999999999E-2</v>
      </c>
    </row>
    <row r="16" spans="1:23" x14ac:dyDescent="0.3">
      <c r="A16">
        <v>1992</v>
      </c>
      <c r="B16" t="s">
        <v>14</v>
      </c>
      <c r="C16">
        <v>94.570000000000007</v>
      </c>
      <c r="D16">
        <v>94.570000000000007</v>
      </c>
      <c r="E16">
        <v>94.570000000000007</v>
      </c>
      <c r="F16">
        <v>94.570000000000007</v>
      </c>
      <c r="G16">
        <v>8</v>
      </c>
      <c r="I16">
        <v>2679575</v>
      </c>
      <c r="J16" s="1">
        <v>15802.27</v>
      </c>
      <c r="K16" s="1">
        <f t="shared" si="0"/>
        <v>9.6679088795814607</v>
      </c>
      <c r="L16">
        <v>53885</v>
      </c>
      <c r="M16">
        <f t="shared" si="3"/>
        <v>5.9845832275995797E-3</v>
      </c>
      <c r="N16">
        <f t="shared" si="4"/>
        <v>5.9845832275995797E-3</v>
      </c>
      <c r="O16">
        <f t="shared" si="5"/>
        <v>3.5292910256290645E-2</v>
      </c>
      <c r="P16">
        <f t="shared" si="6"/>
        <v>3.5292910256290645E-2</v>
      </c>
      <c r="Q16">
        <f t="shared" si="7"/>
        <v>3.5292910256290645E-2</v>
      </c>
      <c r="R16">
        <f t="shared" si="8"/>
        <v>3.5292910256290645E-2</v>
      </c>
      <c r="S16">
        <f t="shared" si="1"/>
        <v>169.56899230300456</v>
      </c>
      <c r="T16">
        <f t="shared" si="2"/>
        <v>20109.532295233385</v>
      </c>
      <c r="U16">
        <v>975</v>
      </c>
      <c r="V16">
        <v>1500</v>
      </c>
      <c r="W16">
        <v>4.9700000000000001E-2</v>
      </c>
    </row>
    <row r="17" spans="1:23" x14ac:dyDescent="0.3">
      <c r="A17">
        <v>1992</v>
      </c>
      <c r="B17" t="s">
        <v>15</v>
      </c>
      <c r="C17">
        <v>45.88</v>
      </c>
      <c r="D17">
        <v>45.88</v>
      </c>
      <c r="E17">
        <v>45.88</v>
      </c>
      <c r="F17">
        <v>45.88</v>
      </c>
      <c r="G17">
        <v>8</v>
      </c>
      <c r="I17">
        <v>2545808</v>
      </c>
      <c r="J17" s="1">
        <v>16202.37</v>
      </c>
      <c r="K17" s="1">
        <f t="shared" si="0"/>
        <v>9.692912806816512</v>
      </c>
      <c r="L17">
        <v>22738</v>
      </c>
      <c r="M17">
        <f t="shared" si="3"/>
        <v>2.8316845004773992E-3</v>
      </c>
      <c r="N17">
        <f t="shared" si="4"/>
        <v>2.8316845004773992E-3</v>
      </c>
      <c r="O17">
        <f t="shared" si="5"/>
        <v>1.8021783260952908E-2</v>
      </c>
      <c r="P17">
        <f t="shared" si="6"/>
        <v>1.8021783260952908E-2</v>
      </c>
      <c r="Q17">
        <f t="shared" si="7"/>
        <v>1.8021783260952908E-2</v>
      </c>
      <c r="R17">
        <f t="shared" si="8"/>
        <v>1.8021783260952908E-2</v>
      </c>
      <c r="S17">
        <f t="shared" si="1"/>
        <v>157.12565507391818</v>
      </c>
      <c r="T17">
        <f t="shared" si="2"/>
        <v>8931.5455053955375</v>
      </c>
      <c r="U17">
        <v>1000</v>
      </c>
      <c r="V17">
        <v>1500</v>
      </c>
      <c r="W17">
        <v>7.1999999999999995E-2</v>
      </c>
    </row>
    <row r="18" spans="1:23" x14ac:dyDescent="0.3">
      <c r="A18">
        <v>1993</v>
      </c>
      <c r="B18" t="s">
        <v>0</v>
      </c>
      <c r="C18">
        <v>3454.99</v>
      </c>
      <c r="D18">
        <v>223.99</v>
      </c>
      <c r="E18">
        <v>3579.6509999999998</v>
      </c>
      <c r="F18">
        <v>348.65100000000001</v>
      </c>
      <c r="G18">
        <v>7.9</v>
      </c>
      <c r="I18">
        <v>10234026</v>
      </c>
      <c r="J18" s="1">
        <v>35673.71</v>
      </c>
      <c r="K18" s="1">
        <f t="shared" si="0"/>
        <v>10.482169281915503</v>
      </c>
      <c r="L18">
        <v>253742</v>
      </c>
      <c r="M18">
        <f t="shared" si="3"/>
        <v>9.6849752941311679E-2</v>
      </c>
      <c r="N18">
        <f t="shared" si="4"/>
        <v>0.10034423108782349</v>
      </c>
      <c r="O18">
        <f t="shared" si="5"/>
        <v>2.1886792157846776E-2</v>
      </c>
      <c r="P18">
        <f t="shared" si="6"/>
        <v>3.4067824334235615E-2</v>
      </c>
      <c r="Q18">
        <f t="shared" si="7"/>
        <v>0.33759832152077784</v>
      </c>
      <c r="R18">
        <f t="shared" si="8"/>
        <v>0.34977935369716667</v>
      </c>
      <c r="S18">
        <f t="shared" si="1"/>
        <v>286.87865657931292</v>
      </c>
      <c r="T18">
        <f t="shared" si="2"/>
        <v>24793.956943240126</v>
      </c>
      <c r="U18">
        <v>1100</v>
      </c>
      <c r="V18">
        <v>1755</v>
      </c>
      <c r="W18">
        <v>9.5000000000000001E-2</v>
      </c>
    </row>
    <row r="19" spans="1:23" x14ac:dyDescent="0.3">
      <c r="A19">
        <v>1993</v>
      </c>
      <c r="B19" t="s">
        <v>1</v>
      </c>
      <c r="C19">
        <v>295.66399999999999</v>
      </c>
      <c r="D19">
        <v>264.16399999999999</v>
      </c>
      <c r="E19">
        <v>453.238</v>
      </c>
      <c r="F19">
        <v>421.738</v>
      </c>
      <c r="G19">
        <v>7.9</v>
      </c>
      <c r="I19">
        <v>11863313</v>
      </c>
      <c r="J19" s="1">
        <v>70542.03</v>
      </c>
      <c r="K19" s="1">
        <f t="shared" si="0"/>
        <v>11.163963981374263</v>
      </c>
      <c r="L19">
        <v>287952</v>
      </c>
      <c r="M19">
        <f t="shared" si="3"/>
        <v>4.1913168645699595E-3</v>
      </c>
      <c r="N19">
        <f t="shared" si="4"/>
        <v>6.4250773616806893E-3</v>
      </c>
      <c r="O19">
        <f t="shared" si="5"/>
        <v>2.2267304251350359E-2</v>
      </c>
      <c r="P19">
        <f t="shared" si="6"/>
        <v>3.5549765904347295E-2</v>
      </c>
      <c r="Q19">
        <f t="shared" si="7"/>
        <v>2.4922549038367277E-2</v>
      </c>
      <c r="R19">
        <f t="shared" si="8"/>
        <v>3.8205010691364207E-2</v>
      </c>
      <c r="S19">
        <f t="shared" si="1"/>
        <v>168.17368312196288</v>
      </c>
      <c r="T19">
        <f t="shared" si="2"/>
        <v>24272.477679717293</v>
      </c>
      <c r="U19">
        <v>1180</v>
      </c>
      <c r="V19">
        <v>1805</v>
      </c>
      <c r="W19">
        <v>6.4000000000000001E-2</v>
      </c>
    </row>
    <row r="20" spans="1:23" x14ac:dyDescent="0.3">
      <c r="A20">
        <v>1993</v>
      </c>
      <c r="B20" t="s">
        <v>2</v>
      </c>
      <c r="C20">
        <v>51.71</v>
      </c>
      <c r="D20">
        <v>51.71</v>
      </c>
      <c r="E20">
        <v>178.82</v>
      </c>
      <c r="F20">
        <v>178.82</v>
      </c>
      <c r="G20">
        <v>7.9</v>
      </c>
      <c r="I20">
        <v>3475392</v>
      </c>
      <c r="J20" s="1">
        <v>891.12</v>
      </c>
      <c r="K20" s="1">
        <f t="shared" si="0"/>
        <v>6.7924790985369343</v>
      </c>
      <c r="L20">
        <v>80745</v>
      </c>
      <c r="M20">
        <f t="shared" si="3"/>
        <v>5.8028099470329476E-2</v>
      </c>
      <c r="N20">
        <f t="shared" si="4"/>
        <v>0.2006688212586408</v>
      </c>
      <c r="O20">
        <f t="shared" si="5"/>
        <v>1.4878897114339908E-2</v>
      </c>
      <c r="P20">
        <f t="shared" si="6"/>
        <v>5.1453188589948989E-2</v>
      </c>
      <c r="Q20">
        <f t="shared" si="7"/>
        <v>1.4878897114339908E-2</v>
      </c>
      <c r="R20">
        <f t="shared" si="8"/>
        <v>5.1453188589948989E-2</v>
      </c>
      <c r="S20">
        <f t="shared" si="1"/>
        <v>3900.0269323996768</v>
      </c>
      <c r="T20">
        <f t="shared" si="2"/>
        <v>23233.350367383016</v>
      </c>
      <c r="U20">
        <v>1009</v>
      </c>
      <c r="V20">
        <v>1590</v>
      </c>
      <c r="W20">
        <v>9.4E-2</v>
      </c>
    </row>
    <row r="21" spans="1:23" x14ac:dyDescent="0.3">
      <c r="A21">
        <v>1993</v>
      </c>
      <c r="B21" t="s">
        <v>3</v>
      </c>
      <c r="C21">
        <v>153.738</v>
      </c>
      <c r="D21">
        <v>153.738</v>
      </c>
      <c r="E21">
        <v>191.61799999999999</v>
      </c>
      <c r="F21">
        <v>191.61799999999999</v>
      </c>
      <c r="G21">
        <v>7.9</v>
      </c>
      <c r="I21">
        <v>2537661</v>
      </c>
      <c r="J21" s="1">
        <v>29654.38</v>
      </c>
      <c r="K21" s="1">
        <f t="shared" si="0"/>
        <v>10.297365116955973</v>
      </c>
      <c r="L21">
        <v>29859</v>
      </c>
      <c r="M21">
        <f t="shared" si="3"/>
        <v>5.1843269021304775E-3</v>
      </c>
      <c r="N21">
        <f t="shared" si="4"/>
        <v>6.4617098722010036E-3</v>
      </c>
      <c r="O21">
        <f t="shared" si="5"/>
        <v>6.0582560081902194E-2</v>
      </c>
      <c r="P21">
        <f t="shared" si="6"/>
        <v>7.5509691798865172E-2</v>
      </c>
      <c r="Q21">
        <f t="shared" si="7"/>
        <v>6.0582560081902194E-2</v>
      </c>
      <c r="R21">
        <f t="shared" si="8"/>
        <v>7.5509691798865172E-2</v>
      </c>
      <c r="S21">
        <f t="shared" si="1"/>
        <v>85.574576167163158</v>
      </c>
      <c r="T21">
        <f t="shared" si="2"/>
        <v>11766.347041626128</v>
      </c>
      <c r="U21">
        <v>1005</v>
      </c>
      <c r="V21">
        <v>1615</v>
      </c>
      <c r="W21">
        <v>9.2999999999999999E-2</v>
      </c>
    </row>
    <row r="22" spans="1:23" x14ac:dyDescent="0.3">
      <c r="A22">
        <v>1993</v>
      </c>
      <c r="B22" t="s">
        <v>4</v>
      </c>
      <c r="C22">
        <v>66.319999999999993</v>
      </c>
      <c r="D22">
        <v>66.319999999999993</v>
      </c>
      <c r="E22">
        <v>123.38</v>
      </c>
      <c r="F22">
        <v>123.38</v>
      </c>
      <c r="G22">
        <v>7.9</v>
      </c>
      <c r="I22">
        <v>683096</v>
      </c>
      <c r="J22" s="1">
        <v>419.84</v>
      </c>
      <c r="K22" s="1">
        <f t="shared" si="0"/>
        <v>6.0398736863156692</v>
      </c>
      <c r="L22">
        <v>19358</v>
      </c>
      <c r="M22">
        <f t="shared" si="3"/>
        <v>0.15796493902439024</v>
      </c>
      <c r="N22">
        <f t="shared" si="4"/>
        <v>0.29387385670731708</v>
      </c>
      <c r="O22">
        <f t="shared" si="5"/>
        <v>9.7087378640776698E-2</v>
      </c>
      <c r="P22">
        <f t="shared" si="6"/>
        <v>0.18061882956421937</v>
      </c>
      <c r="Q22">
        <f t="shared" si="7"/>
        <v>9.7087378640776698E-2</v>
      </c>
      <c r="R22">
        <f t="shared" si="8"/>
        <v>0.18061882956421937</v>
      </c>
      <c r="S22">
        <f t="shared" si="1"/>
        <v>1627.0388719512196</v>
      </c>
      <c r="T22">
        <f t="shared" si="2"/>
        <v>28338.622975394381</v>
      </c>
      <c r="U22">
        <v>980</v>
      </c>
      <c r="V22">
        <v>1455</v>
      </c>
      <c r="W22">
        <v>0.114</v>
      </c>
    </row>
    <row r="23" spans="1:23" x14ac:dyDescent="0.3">
      <c r="A23">
        <v>1993</v>
      </c>
      <c r="B23" t="s">
        <v>5</v>
      </c>
      <c r="C23">
        <v>34.566000000000003</v>
      </c>
      <c r="D23">
        <v>34.566000000000003</v>
      </c>
      <c r="E23">
        <v>101.43</v>
      </c>
      <c r="F23">
        <v>101.43</v>
      </c>
      <c r="G23">
        <v>7.9</v>
      </c>
      <c r="I23">
        <v>1702887</v>
      </c>
      <c r="J23" s="1">
        <v>755.09</v>
      </c>
      <c r="K23" s="1">
        <f t="shared" si="0"/>
        <v>6.6268369474426514</v>
      </c>
      <c r="L23">
        <v>65961</v>
      </c>
      <c r="M23">
        <f t="shared" si="3"/>
        <v>4.5777324557337538E-2</v>
      </c>
      <c r="N23">
        <f t="shared" si="4"/>
        <v>0.13432835820895522</v>
      </c>
      <c r="O23">
        <f t="shared" si="5"/>
        <v>2.0298469598981024E-2</v>
      </c>
      <c r="P23">
        <f t="shared" si="6"/>
        <v>5.9563552954482596E-2</v>
      </c>
      <c r="Q23">
        <f t="shared" si="7"/>
        <v>2.0298469598981024E-2</v>
      </c>
      <c r="R23">
        <f t="shared" si="8"/>
        <v>5.9563552954482596E-2</v>
      </c>
      <c r="S23">
        <f t="shared" si="1"/>
        <v>2255.2106371425921</v>
      </c>
      <c r="T23">
        <f t="shared" si="2"/>
        <v>38734.807418225639</v>
      </c>
      <c r="U23">
        <v>970</v>
      </c>
      <c r="V23">
        <v>1430</v>
      </c>
      <c r="W23">
        <v>0.13500000000000001</v>
      </c>
    </row>
    <row r="24" spans="1:23" x14ac:dyDescent="0.3">
      <c r="A24">
        <v>1993</v>
      </c>
      <c r="B24" t="s">
        <v>6</v>
      </c>
      <c r="C24">
        <v>177.47800000000001</v>
      </c>
      <c r="D24">
        <v>177.47800000000001</v>
      </c>
      <c r="E24">
        <v>406.28700000000003</v>
      </c>
      <c r="F24">
        <v>406.28700000000003</v>
      </c>
      <c r="G24">
        <v>7.9</v>
      </c>
      <c r="I24">
        <v>5967305</v>
      </c>
      <c r="J24" s="1">
        <v>21115.67</v>
      </c>
      <c r="K24" s="1">
        <f t="shared" si="0"/>
        <v>9.9577706978615481</v>
      </c>
      <c r="L24">
        <v>161497</v>
      </c>
      <c r="M24">
        <f t="shared" si="3"/>
        <v>8.4050375858308081E-3</v>
      </c>
      <c r="N24">
        <f t="shared" si="4"/>
        <v>1.9241018636870156E-2</v>
      </c>
      <c r="O24">
        <f t="shared" si="5"/>
        <v>2.97417343340084E-2</v>
      </c>
      <c r="P24">
        <f t="shared" si="6"/>
        <v>6.8085509287693538E-2</v>
      </c>
      <c r="Q24">
        <f t="shared" si="7"/>
        <v>2.97417343340084E-2</v>
      </c>
      <c r="R24">
        <f t="shared" si="8"/>
        <v>6.8085509287693538E-2</v>
      </c>
      <c r="S24">
        <f t="shared" si="1"/>
        <v>282.60078889279862</v>
      </c>
      <c r="T24">
        <f t="shared" si="2"/>
        <v>27063.640956847354</v>
      </c>
      <c r="U24">
        <v>1030</v>
      </c>
      <c r="V24">
        <v>1540</v>
      </c>
      <c r="W24">
        <v>8.7999999999999995E-2</v>
      </c>
    </row>
    <row r="25" spans="1:23" x14ac:dyDescent="0.3">
      <c r="A25">
        <v>1993</v>
      </c>
      <c r="B25" t="s">
        <v>7</v>
      </c>
      <c r="C25">
        <v>130.02000000000001</v>
      </c>
      <c r="D25">
        <v>130.02000000000001</v>
      </c>
      <c r="E25">
        <v>396.22</v>
      </c>
      <c r="F25">
        <v>146.22</v>
      </c>
      <c r="G25">
        <v>7.9</v>
      </c>
      <c r="I25">
        <v>1843455</v>
      </c>
      <c r="J25" s="1">
        <v>23292.73</v>
      </c>
      <c r="K25" s="1">
        <f t="shared" si="0"/>
        <v>10.055896573698925</v>
      </c>
      <c r="L25">
        <v>21113</v>
      </c>
      <c r="M25">
        <f t="shared" si="3"/>
        <v>5.5819991903053017E-3</v>
      </c>
      <c r="N25">
        <f t="shared" si="4"/>
        <v>1.7010457769441368E-2</v>
      </c>
      <c r="O25">
        <f t="shared" si="5"/>
        <v>7.0530606931007281E-2</v>
      </c>
      <c r="P25">
        <f t="shared" si="6"/>
        <v>7.9318453664450714E-2</v>
      </c>
      <c r="Q25">
        <f t="shared" si="7"/>
        <v>7.0530606931007281E-2</v>
      </c>
      <c r="R25">
        <f t="shared" si="8"/>
        <v>0.21493337239042992</v>
      </c>
      <c r="S25">
        <f t="shared" si="1"/>
        <v>79.142934297525457</v>
      </c>
      <c r="T25">
        <f t="shared" si="2"/>
        <v>11452.951116246395</v>
      </c>
      <c r="U25">
        <v>1000</v>
      </c>
      <c r="V25">
        <v>1530</v>
      </c>
      <c r="W25">
        <v>9.2999999999999999E-2</v>
      </c>
    </row>
    <row r="26" spans="1:23" x14ac:dyDescent="0.3">
      <c r="A26">
        <v>1993</v>
      </c>
      <c r="B26" t="s">
        <v>8</v>
      </c>
      <c r="C26">
        <v>177.38200000000001</v>
      </c>
      <c r="D26">
        <v>177.38200000000001</v>
      </c>
      <c r="E26">
        <v>320.15200000000004</v>
      </c>
      <c r="F26">
        <v>320.15200000000004</v>
      </c>
      <c r="G26">
        <v>7.9</v>
      </c>
      <c r="I26">
        <v>7648004</v>
      </c>
      <c r="J26" s="1">
        <v>47709.83</v>
      </c>
      <c r="K26" s="1">
        <f t="shared" si="0"/>
        <v>10.772892735309506</v>
      </c>
      <c r="L26">
        <v>156156</v>
      </c>
      <c r="M26">
        <f t="shared" si="3"/>
        <v>3.7179340190480661E-3</v>
      </c>
      <c r="N26">
        <f t="shared" si="4"/>
        <v>6.7103990938555021E-3</v>
      </c>
      <c r="O26">
        <f t="shared" si="5"/>
        <v>2.3193241007719138E-2</v>
      </c>
      <c r="P26">
        <f t="shared" si="6"/>
        <v>4.1860856767334337E-2</v>
      </c>
      <c r="Q26">
        <f t="shared" si="7"/>
        <v>2.3193241007719138E-2</v>
      </c>
      <c r="R26">
        <f t="shared" si="8"/>
        <v>4.1860856767334337E-2</v>
      </c>
      <c r="S26">
        <f t="shared" si="1"/>
        <v>160.30247854582586</v>
      </c>
      <c r="T26">
        <f t="shared" si="2"/>
        <v>20417.876350483082</v>
      </c>
      <c r="U26">
        <v>990</v>
      </c>
      <c r="V26">
        <v>1410</v>
      </c>
      <c r="W26">
        <v>5.5E-2</v>
      </c>
    </row>
    <row r="27" spans="1:23" x14ac:dyDescent="0.3">
      <c r="A27">
        <v>1993</v>
      </c>
      <c r="B27" t="s">
        <v>9</v>
      </c>
      <c r="C27">
        <v>2095.7890000000002</v>
      </c>
      <c r="D27">
        <v>187.78899999999999</v>
      </c>
      <c r="E27">
        <v>2304.0170000000003</v>
      </c>
      <c r="F27">
        <v>396.017</v>
      </c>
      <c r="G27">
        <v>7.9</v>
      </c>
      <c r="I27">
        <v>17759300</v>
      </c>
      <c r="J27" s="1">
        <v>34112.74</v>
      </c>
      <c r="K27" s="1">
        <f t="shared" si="0"/>
        <v>10.437426200536001</v>
      </c>
      <c r="L27">
        <v>403209</v>
      </c>
      <c r="M27">
        <f t="shared" si="3"/>
        <v>6.1437134630639469E-2</v>
      </c>
      <c r="N27">
        <f t="shared" si="4"/>
        <v>6.7541247053153758E-2</v>
      </c>
      <c r="O27">
        <f t="shared" si="5"/>
        <v>1.0574121727770803E-2</v>
      </c>
      <c r="P27">
        <f t="shared" si="6"/>
        <v>2.2299133411789879E-2</v>
      </c>
      <c r="Q27">
        <f t="shared" si="7"/>
        <v>0.11801078871351912</v>
      </c>
      <c r="R27">
        <f t="shared" si="8"/>
        <v>0.12973580039753821</v>
      </c>
      <c r="S27">
        <f t="shared" si="1"/>
        <v>520.60608441303748</v>
      </c>
      <c r="T27">
        <f t="shared" si="2"/>
        <v>22704.104328436366</v>
      </c>
      <c r="U27">
        <v>1000</v>
      </c>
      <c r="V27">
        <v>1460</v>
      </c>
      <c r="W27">
        <v>5.0500000000000003E-2</v>
      </c>
    </row>
    <row r="28" spans="1:23" x14ac:dyDescent="0.3">
      <c r="A28">
        <v>1993</v>
      </c>
      <c r="B28" t="s">
        <v>10</v>
      </c>
      <c r="C28">
        <v>127.956</v>
      </c>
      <c r="D28">
        <v>127.956</v>
      </c>
      <c r="E28">
        <v>283.48399999999998</v>
      </c>
      <c r="F28">
        <v>283.48399999999998</v>
      </c>
      <c r="G28">
        <v>7.9</v>
      </c>
      <c r="I28">
        <v>3925863</v>
      </c>
      <c r="J28" s="1">
        <v>19858</v>
      </c>
      <c r="K28" s="1">
        <f t="shared" si="0"/>
        <v>9.8963622275935386</v>
      </c>
      <c r="L28">
        <v>79944</v>
      </c>
      <c r="M28">
        <f t="shared" si="3"/>
        <v>6.443549199315138E-3</v>
      </c>
      <c r="N28">
        <f t="shared" si="4"/>
        <v>1.4275556450800683E-2</v>
      </c>
      <c r="O28">
        <f t="shared" si="5"/>
        <v>3.2593088449596942E-2</v>
      </c>
      <c r="P28">
        <f t="shared" si="6"/>
        <v>7.2209346072443184E-2</v>
      </c>
      <c r="Q28">
        <f t="shared" si="7"/>
        <v>3.2593088449596942E-2</v>
      </c>
      <c r="R28">
        <f t="shared" si="8"/>
        <v>7.2209346072443184E-2</v>
      </c>
      <c r="S28">
        <f t="shared" si="1"/>
        <v>197.69679726054991</v>
      </c>
      <c r="T28">
        <f t="shared" si="2"/>
        <v>20363.420730677561</v>
      </c>
      <c r="U28">
        <v>1054</v>
      </c>
      <c r="V28">
        <v>1665</v>
      </c>
      <c r="W28">
        <v>6.5000000000000002E-2</v>
      </c>
    </row>
    <row r="29" spans="1:23" x14ac:dyDescent="0.3">
      <c r="A29">
        <v>1993</v>
      </c>
      <c r="B29" t="s">
        <v>11</v>
      </c>
      <c r="C29">
        <v>30.03</v>
      </c>
      <c r="D29">
        <v>30.03</v>
      </c>
      <c r="E29">
        <v>56.998000000000005</v>
      </c>
      <c r="F29">
        <v>56.998000000000005</v>
      </c>
      <c r="G29">
        <v>7.9</v>
      </c>
      <c r="I29">
        <v>1084522</v>
      </c>
      <c r="J29" s="1">
        <v>2571.1</v>
      </c>
      <c r="K29" s="1">
        <f t="shared" si="0"/>
        <v>7.8520891018809351</v>
      </c>
      <c r="L29">
        <v>21922</v>
      </c>
      <c r="M29">
        <f t="shared" si="3"/>
        <v>1.1679825755513205E-2</v>
      </c>
      <c r="N29">
        <f t="shared" si="4"/>
        <v>2.2168721558865859E-2</v>
      </c>
      <c r="O29">
        <f t="shared" si="5"/>
        <v>2.7689618099033492E-2</v>
      </c>
      <c r="P29">
        <f t="shared" si="6"/>
        <v>5.255587254108262E-2</v>
      </c>
      <c r="Q29">
        <f t="shared" si="7"/>
        <v>2.7689618099033492E-2</v>
      </c>
      <c r="R29">
        <f t="shared" si="8"/>
        <v>5.255587254108262E-2</v>
      </c>
      <c r="S29">
        <f t="shared" si="1"/>
        <v>421.81245381354285</v>
      </c>
      <c r="T29">
        <f t="shared" si="2"/>
        <v>20213.513418814928</v>
      </c>
      <c r="U29">
        <v>1060</v>
      </c>
      <c r="V29">
        <v>1665</v>
      </c>
      <c r="W29">
        <v>2.5999999999999999E-2</v>
      </c>
    </row>
    <row r="30" spans="1:23" x14ac:dyDescent="0.3">
      <c r="A30">
        <v>1993</v>
      </c>
      <c r="B30" t="s">
        <v>12</v>
      </c>
      <c r="C30">
        <v>187.285</v>
      </c>
      <c r="D30">
        <v>187.285</v>
      </c>
      <c r="E30">
        <v>364.12599999999998</v>
      </c>
      <c r="F30">
        <v>364.12599999999998</v>
      </c>
      <c r="G30">
        <v>7.9</v>
      </c>
      <c r="I30">
        <v>4607660</v>
      </c>
      <c r="J30" s="1">
        <v>18449.990000000002</v>
      </c>
      <c r="K30" s="1">
        <f t="shared" si="0"/>
        <v>9.8228191074631059</v>
      </c>
      <c r="L30">
        <v>55172</v>
      </c>
      <c r="M30">
        <f t="shared" si="3"/>
        <v>1.0150954011357186E-2</v>
      </c>
      <c r="N30">
        <f t="shared" si="4"/>
        <v>1.9735837255196342E-2</v>
      </c>
      <c r="O30">
        <f t="shared" si="5"/>
        <v>4.0646445267228916E-2</v>
      </c>
      <c r="P30">
        <f t="shared" si="6"/>
        <v>7.902623023400164E-2</v>
      </c>
      <c r="Q30">
        <f t="shared" si="7"/>
        <v>4.0646445267228916E-2</v>
      </c>
      <c r="R30">
        <f t="shared" si="8"/>
        <v>7.902623023400164E-2</v>
      </c>
      <c r="S30">
        <f t="shared" si="1"/>
        <v>249.73780473593752</v>
      </c>
      <c r="T30">
        <f t="shared" si="2"/>
        <v>11973.973774106596</v>
      </c>
      <c r="U30">
        <v>1040</v>
      </c>
      <c r="V30">
        <v>1630</v>
      </c>
      <c r="W30">
        <v>5.6000000000000001E-2</v>
      </c>
    </row>
    <row r="31" spans="1:23" x14ac:dyDescent="0.3">
      <c r="A31">
        <v>1993</v>
      </c>
      <c r="B31" t="s">
        <v>13</v>
      </c>
      <c r="C31">
        <v>44.811999999999998</v>
      </c>
      <c r="D31">
        <v>44.811999999999998</v>
      </c>
      <c r="E31">
        <v>57.961999999999996</v>
      </c>
      <c r="F31">
        <v>57.961999999999996</v>
      </c>
      <c r="G31">
        <v>7.9</v>
      </c>
      <c r="I31">
        <v>2777935</v>
      </c>
      <c r="J31" s="1">
        <v>20452.14</v>
      </c>
      <c r="K31" s="1">
        <f t="shared" si="0"/>
        <v>9.9258428014727649</v>
      </c>
      <c r="L31">
        <v>31476</v>
      </c>
      <c r="M31">
        <f t="shared" si="3"/>
        <v>2.191066558316147E-3</v>
      </c>
      <c r="N31">
        <f t="shared" si="4"/>
        <v>2.8340310598304139E-3</v>
      </c>
      <c r="O31">
        <f t="shared" si="5"/>
        <v>1.6131406962365931E-2</v>
      </c>
      <c r="P31">
        <f t="shared" si="6"/>
        <v>2.0865139033130722E-2</v>
      </c>
      <c r="Q31">
        <f t="shared" si="7"/>
        <v>1.6131406962365931E-2</v>
      </c>
      <c r="R31">
        <f t="shared" si="8"/>
        <v>2.0865139033130722E-2</v>
      </c>
      <c r="S31">
        <f t="shared" si="1"/>
        <v>135.82612870829166</v>
      </c>
      <c r="T31">
        <f t="shared" si="2"/>
        <v>11330.718681322638</v>
      </c>
      <c r="U31">
        <v>1020</v>
      </c>
      <c r="V31">
        <v>1555</v>
      </c>
      <c r="W31">
        <v>5.2999999999999999E-2</v>
      </c>
    </row>
    <row r="32" spans="1:23" x14ac:dyDescent="0.3">
      <c r="A32">
        <v>1993</v>
      </c>
      <c r="B32" t="s">
        <v>14</v>
      </c>
      <c r="C32">
        <v>121.61799999999999</v>
      </c>
      <c r="D32">
        <v>121.61799999999999</v>
      </c>
      <c r="E32">
        <v>216.18799999999999</v>
      </c>
      <c r="F32">
        <v>216.18799999999999</v>
      </c>
      <c r="G32">
        <v>7.9</v>
      </c>
      <c r="I32">
        <v>2694875</v>
      </c>
      <c r="J32" s="1">
        <v>15802.27</v>
      </c>
      <c r="K32" s="1">
        <f t="shared" si="0"/>
        <v>9.6679088795814607</v>
      </c>
      <c r="L32">
        <v>54916</v>
      </c>
      <c r="M32">
        <f t="shared" si="3"/>
        <v>7.6962360470995616E-3</v>
      </c>
      <c r="N32">
        <f t="shared" si="4"/>
        <v>1.368081927469914E-2</v>
      </c>
      <c r="O32">
        <f t="shared" si="5"/>
        <v>4.5129365926063363E-2</v>
      </c>
      <c r="P32">
        <f t="shared" si="6"/>
        <v>8.0221902685653323E-2</v>
      </c>
      <c r="Q32">
        <f t="shared" si="7"/>
        <v>4.5129365926063363E-2</v>
      </c>
      <c r="R32">
        <f t="shared" si="8"/>
        <v>8.0221902685653323E-2</v>
      </c>
      <c r="S32">
        <f t="shared" si="1"/>
        <v>170.53720762903052</v>
      </c>
      <c r="T32">
        <f t="shared" si="2"/>
        <v>20377.939607588476</v>
      </c>
      <c r="U32">
        <v>975</v>
      </c>
      <c r="V32">
        <v>1500</v>
      </c>
      <c r="W32">
        <v>4.9700000000000001E-2</v>
      </c>
    </row>
    <row r="33" spans="1:23" x14ac:dyDescent="0.3">
      <c r="A33">
        <v>1993</v>
      </c>
      <c r="B33" t="s">
        <v>15</v>
      </c>
      <c r="C33">
        <v>133.34</v>
      </c>
      <c r="D33">
        <v>133.34</v>
      </c>
      <c r="E33">
        <v>179.22</v>
      </c>
      <c r="F33">
        <v>179.22</v>
      </c>
      <c r="G33">
        <v>7.9</v>
      </c>
      <c r="I33">
        <v>2532799</v>
      </c>
      <c r="J33" s="1">
        <v>16202.37</v>
      </c>
      <c r="K33" s="1">
        <f t="shared" si="0"/>
        <v>9.692912806816512</v>
      </c>
      <c r="L33">
        <v>27870</v>
      </c>
      <c r="M33">
        <f t="shared" si="3"/>
        <v>8.2296602287196246E-3</v>
      </c>
      <c r="N33">
        <f t="shared" si="4"/>
        <v>1.1061344729197025E-2</v>
      </c>
      <c r="O33">
        <f t="shared" si="5"/>
        <v>5.2645314531472885E-2</v>
      </c>
      <c r="P33">
        <f t="shared" si="6"/>
        <v>7.0759661544402067E-2</v>
      </c>
      <c r="Q33">
        <f t="shared" si="7"/>
        <v>5.2645314531472885E-2</v>
      </c>
      <c r="R33">
        <f t="shared" si="8"/>
        <v>7.0759661544402067E-2</v>
      </c>
      <c r="S33">
        <f t="shared" si="1"/>
        <v>156.32274784491403</v>
      </c>
      <c r="T33">
        <f t="shared" si="2"/>
        <v>11003.636688106715</v>
      </c>
      <c r="U33">
        <v>1000</v>
      </c>
      <c r="V33">
        <v>1500</v>
      </c>
      <c r="W33">
        <v>7.1999999999999995E-2</v>
      </c>
    </row>
    <row r="34" spans="1:23" x14ac:dyDescent="0.3">
      <c r="A34">
        <v>1994</v>
      </c>
      <c r="B34" t="s">
        <v>0</v>
      </c>
      <c r="C34">
        <v>302.78500000000003</v>
      </c>
      <c r="D34">
        <v>188.285</v>
      </c>
      <c r="E34">
        <v>3882.4359999999997</v>
      </c>
      <c r="F34">
        <v>536.93600000000004</v>
      </c>
      <c r="G34">
        <v>7.8</v>
      </c>
      <c r="H34" s="2"/>
      <c r="I34">
        <v>10272069</v>
      </c>
      <c r="J34" s="1">
        <v>35673.71</v>
      </c>
      <c r="K34" s="1">
        <f t="shared" si="0"/>
        <v>10.482169281915503</v>
      </c>
      <c r="L34">
        <v>262645</v>
      </c>
      <c r="M34">
        <f t="shared" si="3"/>
        <v>8.4876229581952664E-3</v>
      </c>
      <c r="N34">
        <f t="shared" si="4"/>
        <v>0.10883185404601875</v>
      </c>
      <c r="O34">
        <f t="shared" si="5"/>
        <v>1.8329802885864572E-2</v>
      </c>
      <c r="P34">
        <f t="shared" si="6"/>
        <v>5.2271455731070345E-2</v>
      </c>
      <c r="Q34">
        <f t="shared" si="7"/>
        <v>2.9476534863619005E-2</v>
      </c>
      <c r="R34">
        <f t="shared" si="8"/>
        <v>0.37796046736056771</v>
      </c>
      <c r="S34">
        <f t="shared" si="1"/>
        <v>287.94507215537715</v>
      </c>
      <c r="T34">
        <f t="shared" si="2"/>
        <v>25568.850832290944</v>
      </c>
      <c r="U34">
        <v>1100</v>
      </c>
      <c r="V34">
        <v>1755</v>
      </c>
      <c r="W34">
        <v>9.5000000000000001E-2</v>
      </c>
    </row>
    <row r="35" spans="1:23" x14ac:dyDescent="0.3">
      <c r="A35">
        <v>1994</v>
      </c>
      <c r="B35" t="s">
        <v>1</v>
      </c>
      <c r="C35">
        <v>203.53</v>
      </c>
      <c r="D35">
        <v>156.72999999999999</v>
      </c>
      <c r="E35">
        <v>656.76800000000003</v>
      </c>
      <c r="F35">
        <v>578.46799999999996</v>
      </c>
      <c r="G35">
        <v>7.8</v>
      </c>
      <c r="H35" s="2"/>
      <c r="I35">
        <v>11921944</v>
      </c>
      <c r="J35" s="1">
        <v>70542.03</v>
      </c>
      <c r="K35" s="1">
        <f t="shared" si="0"/>
        <v>11.163963981374263</v>
      </c>
      <c r="L35">
        <v>298303</v>
      </c>
      <c r="M35">
        <f t="shared" si="3"/>
        <v>2.8852302662682092E-3</v>
      </c>
      <c r="N35">
        <f t="shared" si="4"/>
        <v>9.310307627948898E-3</v>
      </c>
      <c r="O35">
        <f t="shared" si="5"/>
        <v>1.3146345931502447E-2</v>
      </c>
      <c r="P35">
        <f t="shared" si="6"/>
        <v>4.8521281428599225E-2</v>
      </c>
      <c r="Q35">
        <f t="shared" si="7"/>
        <v>1.7071880223560855E-2</v>
      </c>
      <c r="R35">
        <f t="shared" si="8"/>
        <v>5.508900226338926E-2</v>
      </c>
      <c r="S35">
        <f t="shared" si="1"/>
        <v>169.00483300523106</v>
      </c>
      <c r="T35">
        <f t="shared" si="2"/>
        <v>25021.338801792728</v>
      </c>
      <c r="U35">
        <v>1180</v>
      </c>
      <c r="V35">
        <v>1805</v>
      </c>
      <c r="W35">
        <v>6.0999999999999999E-2</v>
      </c>
    </row>
    <row r="36" spans="1:23" x14ac:dyDescent="0.3">
      <c r="A36">
        <v>1994</v>
      </c>
      <c r="B36" t="s">
        <v>2</v>
      </c>
      <c r="C36">
        <v>65.652000000000001</v>
      </c>
      <c r="D36">
        <v>65.652000000000001</v>
      </c>
      <c r="E36">
        <v>244.47200000000001</v>
      </c>
      <c r="F36">
        <v>244.47200000000001</v>
      </c>
      <c r="G36">
        <v>7.8</v>
      </c>
      <c r="H36" s="2"/>
      <c r="I36">
        <v>3472009</v>
      </c>
      <c r="J36" s="1">
        <v>891.12</v>
      </c>
      <c r="K36" s="1">
        <f t="shared" si="0"/>
        <v>6.7924790985369343</v>
      </c>
      <c r="L36">
        <v>83400</v>
      </c>
      <c r="M36">
        <f t="shared" si="3"/>
        <v>7.3673579315917045E-2</v>
      </c>
      <c r="N36">
        <f t="shared" si="4"/>
        <v>0.27434240057455789</v>
      </c>
      <c r="O36">
        <f t="shared" si="5"/>
        <v>1.8908937160013121E-2</v>
      </c>
      <c r="P36">
        <f t="shared" si="6"/>
        <v>7.041225987605447E-2</v>
      </c>
      <c r="Q36">
        <f t="shared" si="7"/>
        <v>1.8908937160013121E-2</v>
      </c>
      <c r="R36">
        <f t="shared" si="8"/>
        <v>7.041225987605447E-2</v>
      </c>
      <c r="S36">
        <f t="shared" si="1"/>
        <v>3896.2305862285662</v>
      </c>
      <c r="T36">
        <f t="shared" si="2"/>
        <v>24020.675061614184</v>
      </c>
      <c r="U36">
        <v>1009</v>
      </c>
      <c r="V36">
        <v>1590</v>
      </c>
      <c r="W36">
        <v>9.4E-2</v>
      </c>
    </row>
    <row r="37" spans="1:23" x14ac:dyDescent="0.3">
      <c r="A37">
        <v>1994</v>
      </c>
      <c r="B37" t="s">
        <v>3</v>
      </c>
      <c r="C37">
        <v>246.34399999999999</v>
      </c>
      <c r="D37">
        <v>246.34399999999999</v>
      </c>
      <c r="E37">
        <v>437.96199999999999</v>
      </c>
      <c r="F37">
        <v>437.96199999999999</v>
      </c>
      <c r="G37">
        <v>7.8</v>
      </c>
      <c r="H37" s="2"/>
      <c r="I37">
        <v>2536747</v>
      </c>
      <c r="J37" s="1">
        <v>29654.38</v>
      </c>
      <c r="K37" s="1">
        <f t="shared" si="0"/>
        <v>10.297365116955973</v>
      </c>
      <c r="L37">
        <v>34453</v>
      </c>
      <c r="M37">
        <f t="shared" si="3"/>
        <v>8.3071708125410145E-3</v>
      </c>
      <c r="N37">
        <f t="shared" si="4"/>
        <v>1.4768880684742016E-2</v>
      </c>
      <c r="O37">
        <f t="shared" si="5"/>
        <v>9.711019664160439E-2</v>
      </c>
      <c r="P37">
        <f t="shared" si="6"/>
        <v>0.17264709488175209</v>
      </c>
      <c r="Q37">
        <f t="shared" si="7"/>
        <v>9.711019664160439E-2</v>
      </c>
      <c r="R37">
        <f t="shared" si="8"/>
        <v>0.17264709488175209</v>
      </c>
      <c r="S37">
        <f t="shared" si="1"/>
        <v>85.543754413344672</v>
      </c>
      <c r="T37">
        <f t="shared" si="2"/>
        <v>13581.567259170899</v>
      </c>
      <c r="U37">
        <v>1005</v>
      </c>
      <c r="V37">
        <v>1615</v>
      </c>
      <c r="W37">
        <v>2.9000000000000001E-2</v>
      </c>
    </row>
    <row r="38" spans="1:23" x14ac:dyDescent="0.3">
      <c r="A38">
        <v>1994</v>
      </c>
      <c r="B38" t="s">
        <v>4</v>
      </c>
      <c r="C38">
        <v>34.479999999999997</v>
      </c>
      <c r="D38">
        <v>34.479999999999997</v>
      </c>
      <c r="E38">
        <v>157.85999999999999</v>
      </c>
      <c r="F38">
        <v>157.85999999999999</v>
      </c>
      <c r="G38">
        <v>7.8</v>
      </c>
      <c r="H38" s="2"/>
      <c r="I38">
        <v>680029</v>
      </c>
      <c r="J38" s="1">
        <v>419.84</v>
      </c>
      <c r="K38" s="1">
        <f t="shared" si="0"/>
        <v>6.0398736863156692</v>
      </c>
      <c r="L38">
        <v>19979</v>
      </c>
      <c r="M38">
        <f t="shared" si="3"/>
        <v>8.2126524390243899E-2</v>
      </c>
      <c r="N38">
        <f t="shared" si="4"/>
        <v>0.37600038109756095</v>
      </c>
      <c r="O38">
        <f t="shared" si="5"/>
        <v>5.0703719988412256E-2</v>
      </c>
      <c r="P38">
        <f t="shared" si="6"/>
        <v>0.2321371588564605</v>
      </c>
      <c r="Q38">
        <f t="shared" si="7"/>
        <v>5.0703719988412256E-2</v>
      </c>
      <c r="R38">
        <f t="shared" si="8"/>
        <v>0.2321371588564605</v>
      </c>
      <c r="S38">
        <f t="shared" si="1"/>
        <v>1619.7337080792684</v>
      </c>
      <c r="T38">
        <f t="shared" si="2"/>
        <v>29379.62939815802</v>
      </c>
      <c r="U38">
        <v>980</v>
      </c>
      <c r="V38">
        <v>1455</v>
      </c>
      <c r="W38">
        <v>0.114</v>
      </c>
    </row>
    <row r="39" spans="1:23" x14ac:dyDescent="0.3">
      <c r="A39">
        <v>1994</v>
      </c>
      <c r="B39" t="s">
        <v>5</v>
      </c>
      <c r="C39">
        <v>19.670000000000002</v>
      </c>
      <c r="D39">
        <v>19.670000000000002</v>
      </c>
      <c r="E39">
        <v>121.10000000000001</v>
      </c>
      <c r="F39">
        <v>121.10000000000001</v>
      </c>
      <c r="G39">
        <v>7.8</v>
      </c>
      <c r="H39" s="2"/>
      <c r="I39">
        <v>1705872</v>
      </c>
      <c r="J39" s="1">
        <v>755.09</v>
      </c>
      <c r="K39" s="1">
        <f t="shared" si="0"/>
        <v>6.6268369474426514</v>
      </c>
      <c r="L39">
        <v>67960</v>
      </c>
      <c r="M39">
        <f t="shared" si="3"/>
        <v>2.6049874849355708E-2</v>
      </c>
      <c r="N39">
        <f t="shared" si="4"/>
        <v>0.16037823305831092</v>
      </c>
      <c r="O39">
        <f t="shared" si="5"/>
        <v>1.1530759634955026E-2</v>
      </c>
      <c r="P39">
        <f t="shared" si="6"/>
        <v>7.0990086008797859E-2</v>
      </c>
      <c r="Q39">
        <f t="shared" si="7"/>
        <v>1.1530759634955026E-2</v>
      </c>
      <c r="R39">
        <f t="shared" si="8"/>
        <v>7.0990086008797859E-2</v>
      </c>
      <c r="S39">
        <f t="shared" si="1"/>
        <v>2259.1638082877539</v>
      </c>
      <c r="T39">
        <f t="shared" si="2"/>
        <v>39838.86247033775</v>
      </c>
      <c r="U39">
        <v>970</v>
      </c>
      <c r="V39">
        <v>1430</v>
      </c>
      <c r="W39">
        <v>0.13500000000000001</v>
      </c>
    </row>
    <row r="40" spans="1:23" x14ac:dyDescent="0.3">
      <c r="A40">
        <v>1994</v>
      </c>
      <c r="B40" t="s">
        <v>6</v>
      </c>
      <c r="C40">
        <v>71.55</v>
      </c>
      <c r="D40">
        <v>71.55</v>
      </c>
      <c r="E40">
        <v>477.83699999999999</v>
      </c>
      <c r="F40">
        <v>477.83699999999999</v>
      </c>
      <c r="G40">
        <v>7.8</v>
      </c>
      <c r="H40" s="2"/>
      <c r="I40">
        <v>5980693</v>
      </c>
      <c r="J40" s="1">
        <v>21115.67</v>
      </c>
      <c r="K40" s="1">
        <f t="shared" si="0"/>
        <v>9.9577706978615481</v>
      </c>
      <c r="L40">
        <v>165682</v>
      </c>
      <c r="M40">
        <f t="shared" si="3"/>
        <v>3.3884787932374396E-3</v>
      </c>
      <c r="N40">
        <f t="shared" si="4"/>
        <v>2.2629497430107594E-2</v>
      </c>
      <c r="O40">
        <f t="shared" si="5"/>
        <v>1.196349653794301E-2</v>
      </c>
      <c r="P40">
        <f t="shared" si="6"/>
        <v>7.9896593923145701E-2</v>
      </c>
      <c r="Q40">
        <f t="shared" si="7"/>
        <v>1.196349653794301E-2</v>
      </c>
      <c r="R40">
        <f t="shared" si="8"/>
        <v>7.9896593923145701E-2</v>
      </c>
      <c r="S40">
        <f t="shared" si="1"/>
        <v>283.23482039641652</v>
      </c>
      <c r="T40">
        <f t="shared" si="2"/>
        <v>27702.809691117734</v>
      </c>
      <c r="U40">
        <v>1030</v>
      </c>
      <c r="V40">
        <v>1540</v>
      </c>
      <c r="W40">
        <v>8.7999999999999995E-2</v>
      </c>
    </row>
    <row r="41" spans="1:23" x14ac:dyDescent="0.3">
      <c r="A41">
        <v>1994</v>
      </c>
      <c r="B41" t="s">
        <v>7</v>
      </c>
      <c r="C41">
        <v>103.342</v>
      </c>
      <c r="D41">
        <v>103.342</v>
      </c>
      <c r="E41">
        <v>499.56200000000001</v>
      </c>
      <c r="F41">
        <v>249.56200000000001</v>
      </c>
      <c r="G41">
        <v>7.8</v>
      </c>
      <c r="H41" s="2"/>
      <c r="I41">
        <v>1832298</v>
      </c>
      <c r="J41" s="1">
        <v>23292.73</v>
      </c>
      <c r="K41" s="1">
        <f t="shared" si="0"/>
        <v>10.055896573698925</v>
      </c>
      <c r="L41">
        <v>24462</v>
      </c>
      <c r="M41">
        <f t="shared" si="3"/>
        <v>4.4366632850679159E-3</v>
      </c>
      <c r="N41">
        <f t="shared" si="4"/>
        <v>2.1447121054509282E-2</v>
      </c>
      <c r="O41">
        <f t="shared" si="5"/>
        <v>5.6400214375609208E-2</v>
      </c>
      <c r="P41">
        <f t="shared" si="6"/>
        <v>0.13620164405571583</v>
      </c>
      <c r="Q41">
        <f t="shared" si="7"/>
        <v>5.6400214375609208E-2</v>
      </c>
      <c r="R41">
        <f t="shared" si="8"/>
        <v>0.2726423321970553</v>
      </c>
      <c r="S41">
        <f t="shared" si="1"/>
        <v>78.663943642501337</v>
      </c>
      <c r="T41">
        <f t="shared" si="2"/>
        <v>13350.448453253783</v>
      </c>
      <c r="U41">
        <v>1000</v>
      </c>
      <c r="V41">
        <v>1530</v>
      </c>
      <c r="W41">
        <v>3.6999999999999998E-2</v>
      </c>
    </row>
    <row r="42" spans="1:23" x14ac:dyDescent="0.3">
      <c r="A42">
        <v>1994</v>
      </c>
      <c r="B42" t="s">
        <v>8</v>
      </c>
      <c r="C42">
        <v>90.798000000000002</v>
      </c>
      <c r="D42">
        <v>90.798000000000002</v>
      </c>
      <c r="E42">
        <v>410.95000000000005</v>
      </c>
      <c r="F42">
        <v>410.95000000000005</v>
      </c>
      <c r="G42">
        <v>7.8</v>
      </c>
      <c r="H42" s="2"/>
      <c r="I42">
        <v>7715363</v>
      </c>
      <c r="J42" s="1">
        <v>47709.83</v>
      </c>
      <c r="K42" s="1">
        <f t="shared" si="0"/>
        <v>10.772892735309506</v>
      </c>
      <c r="L42">
        <v>162564</v>
      </c>
      <c r="M42">
        <f t="shared" si="3"/>
        <v>1.9031298162244551E-3</v>
      </c>
      <c r="N42">
        <f t="shared" si="4"/>
        <v>8.6135289100799563E-3</v>
      </c>
      <c r="O42">
        <f t="shared" si="5"/>
        <v>1.1768467666394958E-2</v>
      </c>
      <c r="P42">
        <f t="shared" si="6"/>
        <v>5.3263858097149813E-2</v>
      </c>
      <c r="Q42">
        <f t="shared" si="7"/>
        <v>1.1768467666394958E-2</v>
      </c>
      <c r="R42">
        <f t="shared" si="8"/>
        <v>5.3263858097149813E-2</v>
      </c>
      <c r="S42">
        <f t="shared" si="1"/>
        <v>161.71432595756471</v>
      </c>
      <c r="T42">
        <f t="shared" si="2"/>
        <v>21070.168701070837</v>
      </c>
      <c r="U42">
        <v>990</v>
      </c>
      <c r="V42">
        <v>1410</v>
      </c>
      <c r="W42">
        <v>7.3999999999999996E-2</v>
      </c>
    </row>
    <row r="43" spans="1:23" x14ac:dyDescent="0.3">
      <c r="A43">
        <v>1994</v>
      </c>
      <c r="B43" t="s">
        <v>9</v>
      </c>
      <c r="C43">
        <v>297.11</v>
      </c>
      <c r="D43">
        <v>297.11</v>
      </c>
      <c r="E43">
        <v>2601.1270000000004</v>
      </c>
      <c r="F43">
        <v>693.12699999999995</v>
      </c>
      <c r="G43">
        <v>7.8</v>
      </c>
      <c r="H43" s="2"/>
      <c r="I43">
        <v>17816079</v>
      </c>
      <c r="J43" s="1">
        <v>34112.74</v>
      </c>
      <c r="K43" s="1">
        <f t="shared" si="0"/>
        <v>10.437426200536001</v>
      </c>
      <c r="L43">
        <v>414887</v>
      </c>
      <c r="M43">
        <f t="shared" si="3"/>
        <v>8.7096492395509727E-3</v>
      </c>
      <c r="N43">
        <f t="shared" si="4"/>
        <v>7.6250896292704734E-2</v>
      </c>
      <c r="O43">
        <f t="shared" si="5"/>
        <v>1.6676508899629374E-2</v>
      </c>
      <c r="P43">
        <f t="shared" si="6"/>
        <v>3.8904576029327217E-2</v>
      </c>
      <c r="Q43">
        <f t="shared" si="7"/>
        <v>1.6676508899629374E-2</v>
      </c>
      <c r="R43">
        <f t="shared" si="8"/>
        <v>0.14599884744561362</v>
      </c>
      <c r="S43">
        <f t="shared" si="1"/>
        <v>522.27053587603928</v>
      </c>
      <c r="T43">
        <f t="shared" si="2"/>
        <v>23287.222738516146</v>
      </c>
      <c r="U43">
        <v>1000</v>
      </c>
      <c r="V43">
        <v>1460</v>
      </c>
      <c r="W43">
        <v>5.0500000000000003E-2</v>
      </c>
    </row>
    <row r="44" spans="1:23" x14ac:dyDescent="0.3">
      <c r="A44">
        <v>1994</v>
      </c>
      <c r="B44" t="s">
        <v>10</v>
      </c>
      <c r="C44">
        <v>74.430000000000007</v>
      </c>
      <c r="D44">
        <v>74.430000000000007</v>
      </c>
      <c r="E44">
        <v>357.91399999999999</v>
      </c>
      <c r="F44">
        <v>357.91399999999999</v>
      </c>
      <c r="G44">
        <v>7.8</v>
      </c>
      <c r="H44" s="2"/>
      <c r="I44">
        <v>3951573</v>
      </c>
      <c r="J44" s="1">
        <v>19858</v>
      </c>
      <c r="K44" s="1">
        <f t="shared" si="0"/>
        <v>9.8963622275935386</v>
      </c>
      <c r="L44">
        <v>82936</v>
      </c>
      <c r="M44">
        <f t="shared" si="3"/>
        <v>3.7481115923053685E-3</v>
      </c>
      <c r="N44">
        <f t="shared" si="4"/>
        <v>1.8023668043106053E-2</v>
      </c>
      <c r="O44">
        <f t="shared" si="5"/>
        <v>1.8835537139260745E-2</v>
      </c>
      <c r="P44">
        <f t="shared" si="6"/>
        <v>9.0575069725397958E-2</v>
      </c>
      <c r="Q44">
        <f t="shared" si="7"/>
        <v>1.8835537139260745E-2</v>
      </c>
      <c r="R44">
        <f t="shared" si="8"/>
        <v>9.0575069725397958E-2</v>
      </c>
      <c r="S44">
        <f t="shared" si="1"/>
        <v>198.99148957598953</v>
      </c>
      <c r="T44">
        <f t="shared" si="2"/>
        <v>20988.097651239139</v>
      </c>
      <c r="U44">
        <v>1054</v>
      </c>
      <c r="V44">
        <v>1665</v>
      </c>
      <c r="W44">
        <v>6.5000000000000002E-2</v>
      </c>
    </row>
    <row r="45" spans="1:23" x14ac:dyDescent="0.3">
      <c r="A45">
        <v>1994</v>
      </c>
      <c r="B45" t="s">
        <v>11</v>
      </c>
      <c r="C45">
        <v>7.36</v>
      </c>
      <c r="D45">
        <v>7.36</v>
      </c>
      <c r="E45">
        <v>64.358000000000004</v>
      </c>
      <c r="F45">
        <v>64.358000000000004</v>
      </c>
      <c r="G45">
        <v>7.8</v>
      </c>
      <c r="H45" s="2"/>
      <c r="I45">
        <v>1084201</v>
      </c>
      <c r="J45" s="1">
        <v>2571.1</v>
      </c>
      <c r="K45" s="1">
        <f t="shared" si="0"/>
        <v>7.8520891018809351</v>
      </c>
      <c r="L45">
        <v>22906</v>
      </c>
      <c r="M45">
        <f t="shared" si="3"/>
        <v>2.8625879973552177E-3</v>
      </c>
      <c r="N45">
        <f t="shared" si="4"/>
        <v>2.5031309556221074E-2</v>
      </c>
      <c r="O45">
        <f t="shared" si="5"/>
        <v>6.7884091602940779E-3</v>
      </c>
      <c r="P45">
        <f t="shared" si="6"/>
        <v>5.9359841948125859E-2</v>
      </c>
      <c r="Q45">
        <f t="shared" si="7"/>
        <v>6.7884091602940779E-3</v>
      </c>
      <c r="R45">
        <f t="shared" si="8"/>
        <v>5.9359841948125859E-2</v>
      </c>
      <c r="S45">
        <f t="shared" si="1"/>
        <v>421.68760452724518</v>
      </c>
      <c r="T45">
        <f t="shared" si="2"/>
        <v>21127.078835013068</v>
      </c>
      <c r="U45">
        <v>1060</v>
      </c>
      <c r="V45">
        <v>1665</v>
      </c>
      <c r="W45">
        <v>5.5E-2</v>
      </c>
    </row>
    <row r="46" spans="1:23" x14ac:dyDescent="0.3">
      <c r="A46">
        <v>1994</v>
      </c>
      <c r="B46" t="s">
        <v>12</v>
      </c>
      <c r="C46">
        <v>175.756</v>
      </c>
      <c r="D46">
        <v>175.756</v>
      </c>
      <c r="E46">
        <v>539.88200000000006</v>
      </c>
      <c r="F46">
        <v>539.88200000000006</v>
      </c>
      <c r="G46">
        <v>7.8</v>
      </c>
      <c r="H46" s="2"/>
      <c r="I46">
        <v>4584345</v>
      </c>
      <c r="J46" s="1">
        <v>18449.990000000002</v>
      </c>
      <c r="K46" s="1">
        <f t="shared" si="0"/>
        <v>9.8228191074631059</v>
      </c>
      <c r="L46">
        <v>63987</v>
      </c>
      <c r="M46">
        <f t="shared" si="3"/>
        <v>9.5260756238892269E-3</v>
      </c>
      <c r="N46">
        <f t="shared" si="4"/>
        <v>2.9261912879085573E-2</v>
      </c>
      <c r="O46">
        <f t="shared" si="5"/>
        <v>3.8338301327670583E-2</v>
      </c>
      <c r="P46">
        <f t="shared" si="6"/>
        <v>0.11776644209805329</v>
      </c>
      <c r="Q46">
        <f t="shared" si="7"/>
        <v>3.8338301327670583E-2</v>
      </c>
      <c r="R46">
        <f t="shared" si="8"/>
        <v>0.11776644209805329</v>
      </c>
      <c r="S46">
        <f t="shared" si="1"/>
        <v>248.47411841415629</v>
      </c>
      <c r="T46">
        <f t="shared" si="2"/>
        <v>13957.719150718369</v>
      </c>
      <c r="U46">
        <v>1040</v>
      </c>
      <c r="V46">
        <v>1630</v>
      </c>
      <c r="W46">
        <v>4.1000000000000002E-2</v>
      </c>
    </row>
    <row r="47" spans="1:23" x14ac:dyDescent="0.3">
      <c r="A47">
        <v>1994</v>
      </c>
      <c r="B47" t="s">
        <v>13</v>
      </c>
      <c r="C47">
        <v>118.13500000000001</v>
      </c>
      <c r="D47">
        <v>118.13500000000001</v>
      </c>
      <c r="E47">
        <v>176.09700000000001</v>
      </c>
      <c r="F47">
        <v>176.09700000000001</v>
      </c>
      <c r="G47">
        <v>7.8</v>
      </c>
      <c r="H47" s="2"/>
      <c r="I47">
        <v>2759213</v>
      </c>
      <c r="J47" s="1">
        <v>20452.14</v>
      </c>
      <c r="K47" s="1">
        <f t="shared" si="0"/>
        <v>9.9258428014727649</v>
      </c>
      <c r="L47">
        <v>36204</v>
      </c>
      <c r="M47">
        <f t="shared" si="3"/>
        <v>5.776168166265242E-3</v>
      </c>
      <c r="N47">
        <f t="shared" si="4"/>
        <v>8.6101992260956568E-3</v>
      </c>
      <c r="O47">
        <f t="shared" si="5"/>
        <v>4.2814744639141665E-2</v>
      </c>
      <c r="P47">
        <f t="shared" si="6"/>
        <v>6.3821459234934014E-2</v>
      </c>
      <c r="Q47">
        <f t="shared" si="7"/>
        <v>4.2814744639141665E-2</v>
      </c>
      <c r="R47">
        <f t="shared" si="8"/>
        <v>6.3821459234934014E-2</v>
      </c>
      <c r="S47">
        <f t="shared" si="1"/>
        <v>134.91072327883538</v>
      </c>
      <c r="T47">
        <f t="shared" si="2"/>
        <v>13121.132728788969</v>
      </c>
      <c r="U47">
        <v>1020</v>
      </c>
      <c r="V47">
        <v>1555</v>
      </c>
      <c r="W47">
        <v>5.0999999999999997E-2</v>
      </c>
    </row>
    <row r="48" spans="1:23" x14ac:dyDescent="0.3">
      <c r="A48">
        <v>1994</v>
      </c>
      <c r="B48" t="s">
        <v>14</v>
      </c>
      <c r="C48">
        <v>203.47</v>
      </c>
      <c r="D48">
        <v>23.27</v>
      </c>
      <c r="E48">
        <v>419.65800000000002</v>
      </c>
      <c r="F48">
        <v>239.458</v>
      </c>
      <c r="G48">
        <v>7.8</v>
      </c>
      <c r="H48" s="2"/>
      <c r="I48">
        <v>2708392</v>
      </c>
      <c r="J48" s="1">
        <v>15802.27</v>
      </c>
      <c r="K48" s="1">
        <f t="shared" si="0"/>
        <v>9.6679088795814607</v>
      </c>
      <c r="L48">
        <v>56662</v>
      </c>
      <c r="M48">
        <f t="shared" si="3"/>
        <v>1.2875998195196007E-2</v>
      </c>
      <c r="N48">
        <f t="shared" si="4"/>
        <v>2.6556817469895147E-2</v>
      </c>
      <c r="O48">
        <f t="shared" si="5"/>
        <v>8.5918138880930091E-3</v>
      </c>
      <c r="P48">
        <f t="shared" si="6"/>
        <v>8.8413346369358645E-2</v>
      </c>
      <c r="Q48">
        <f t="shared" si="7"/>
        <v>7.5125757275903926E-2</v>
      </c>
      <c r="R48">
        <f t="shared" si="8"/>
        <v>0.15494728975716957</v>
      </c>
      <c r="S48">
        <f t="shared" si="1"/>
        <v>171.39259106444834</v>
      </c>
      <c r="T48">
        <f t="shared" si="2"/>
        <v>20920.900667259393</v>
      </c>
      <c r="U48">
        <v>975</v>
      </c>
      <c r="V48">
        <v>1500</v>
      </c>
      <c r="W48">
        <v>4.9700000000000001E-2</v>
      </c>
    </row>
    <row r="49" spans="1:23" x14ac:dyDescent="0.3">
      <c r="A49">
        <v>1994</v>
      </c>
      <c r="B49" t="s">
        <v>15</v>
      </c>
      <c r="C49">
        <v>265.26299999999998</v>
      </c>
      <c r="D49">
        <v>265.26299999999998</v>
      </c>
      <c r="E49">
        <v>444.483</v>
      </c>
      <c r="F49">
        <v>444.483</v>
      </c>
      <c r="G49">
        <v>7.8</v>
      </c>
      <c r="H49" s="2"/>
      <c r="I49">
        <v>2517776</v>
      </c>
      <c r="J49" s="1">
        <v>16202.37</v>
      </c>
      <c r="K49" s="1">
        <f t="shared" si="0"/>
        <v>9.692912806816512</v>
      </c>
      <c r="L49">
        <v>32519</v>
      </c>
      <c r="M49">
        <f t="shared" si="3"/>
        <v>1.6371864116175593E-2</v>
      </c>
      <c r="N49">
        <f t="shared" si="4"/>
        <v>2.743320884537262E-2</v>
      </c>
      <c r="O49">
        <f t="shared" si="5"/>
        <v>0.10535607615609967</v>
      </c>
      <c r="P49">
        <f t="shared" si="6"/>
        <v>0.17653794459872521</v>
      </c>
      <c r="Q49">
        <f t="shared" si="7"/>
        <v>0.10535607615609967</v>
      </c>
      <c r="R49">
        <f t="shared" si="8"/>
        <v>0.17653794459872521</v>
      </c>
      <c r="S49">
        <f t="shared" si="1"/>
        <v>155.39553781329522</v>
      </c>
      <c r="T49">
        <f t="shared" si="2"/>
        <v>12915.763753407769</v>
      </c>
      <c r="U49">
        <v>1000</v>
      </c>
      <c r="V49">
        <v>1500</v>
      </c>
      <c r="W49">
        <v>4.4999999999999998E-2</v>
      </c>
    </row>
    <row r="50" spans="1:23" x14ac:dyDescent="0.3">
      <c r="A50">
        <v>1995</v>
      </c>
      <c r="B50" t="s">
        <v>0</v>
      </c>
      <c r="C50">
        <v>163.32999999999998</v>
      </c>
      <c r="D50">
        <v>163.32999999999998</v>
      </c>
      <c r="E50">
        <v>4045.7659999999996</v>
      </c>
      <c r="F50">
        <v>700.26599999999996</v>
      </c>
      <c r="G50">
        <v>6.6</v>
      </c>
      <c r="I50">
        <v>10319367</v>
      </c>
      <c r="J50" s="1">
        <v>35673.71</v>
      </c>
      <c r="K50" s="1">
        <f t="shared" si="0"/>
        <v>10.482169281915503</v>
      </c>
      <c r="L50">
        <v>271747</v>
      </c>
      <c r="M50">
        <f t="shared" si="3"/>
        <v>4.578441659137779E-3</v>
      </c>
      <c r="N50">
        <f t="shared" si="4"/>
        <v>0.11341029570515654</v>
      </c>
      <c r="O50">
        <f t="shared" si="5"/>
        <v>1.5827521203577697E-2</v>
      </c>
      <c r="P50">
        <f t="shared" si="6"/>
        <v>6.7859394864045436E-2</v>
      </c>
      <c r="Q50">
        <f t="shared" si="7"/>
        <v>1.5827521203577697E-2</v>
      </c>
      <c r="R50">
        <f t="shared" si="8"/>
        <v>0.39205563674593602</v>
      </c>
      <c r="S50">
        <f t="shared" si="1"/>
        <v>289.27092248044852</v>
      </c>
      <c r="T50">
        <f t="shared" si="2"/>
        <v>26333.68887839729</v>
      </c>
      <c r="U50">
        <v>1100</v>
      </c>
      <c r="V50">
        <v>1755</v>
      </c>
      <c r="W50">
        <v>9.5000000000000001E-2</v>
      </c>
    </row>
    <row r="51" spans="1:23" x14ac:dyDescent="0.3">
      <c r="A51">
        <v>1995</v>
      </c>
      <c r="B51" t="s">
        <v>1</v>
      </c>
      <c r="C51">
        <v>136.37</v>
      </c>
      <c r="D51">
        <v>136.37</v>
      </c>
      <c r="E51">
        <v>793.13800000000003</v>
      </c>
      <c r="F51">
        <v>714.83799999999997</v>
      </c>
      <c r="G51">
        <v>6.6</v>
      </c>
      <c r="I51">
        <v>11993484</v>
      </c>
      <c r="J51" s="1">
        <v>70542.03</v>
      </c>
      <c r="K51" s="1">
        <f t="shared" si="0"/>
        <v>11.163963981374263</v>
      </c>
      <c r="L51">
        <v>306797</v>
      </c>
      <c r="M51">
        <f t="shared" si="3"/>
        <v>1.9331737405345439E-3</v>
      </c>
      <c r="N51">
        <f t="shared" si="4"/>
        <v>1.1243481368483443E-2</v>
      </c>
      <c r="O51">
        <f t="shared" si="5"/>
        <v>1.137034076170027E-2</v>
      </c>
      <c r="P51">
        <f t="shared" si="6"/>
        <v>5.9602197326481615E-2</v>
      </c>
      <c r="Q51">
        <f t="shared" si="7"/>
        <v>1.137034076170027E-2</v>
      </c>
      <c r="R51">
        <f t="shared" si="8"/>
        <v>6.6130742326416581E-2</v>
      </c>
      <c r="S51">
        <f t="shared" si="1"/>
        <v>170.01898017394737</v>
      </c>
      <c r="T51">
        <f t="shared" si="2"/>
        <v>25580.306773244538</v>
      </c>
      <c r="U51">
        <v>1180</v>
      </c>
      <c r="V51">
        <v>1805</v>
      </c>
      <c r="W51">
        <v>6.0999999999999999E-2</v>
      </c>
    </row>
    <row r="52" spans="1:23" x14ac:dyDescent="0.3">
      <c r="A52">
        <v>1995</v>
      </c>
      <c r="B52" t="s">
        <v>2</v>
      </c>
      <c r="C52">
        <v>85.686000000000007</v>
      </c>
      <c r="D52">
        <v>85.686000000000007</v>
      </c>
      <c r="E52">
        <v>330.15800000000002</v>
      </c>
      <c r="F52">
        <v>330.15800000000002</v>
      </c>
      <c r="G52">
        <v>6.6</v>
      </c>
      <c r="I52">
        <v>3471418</v>
      </c>
      <c r="J52" s="1">
        <v>891.12</v>
      </c>
      <c r="K52" s="1">
        <f t="shared" si="0"/>
        <v>6.7924790985369343</v>
      </c>
      <c r="L52">
        <v>85751</v>
      </c>
      <c r="M52">
        <f t="shared" si="3"/>
        <v>9.6155399946135214E-2</v>
      </c>
      <c r="N52">
        <f t="shared" si="4"/>
        <v>0.37049780052069309</v>
      </c>
      <c r="O52">
        <f t="shared" si="5"/>
        <v>2.4683285043748691E-2</v>
      </c>
      <c r="P52">
        <f t="shared" si="6"/>
        <v>9.5107532426230434E-2</v>
      </c>
      <c r="Q52">
        <f t="shared" si="7"/>
        <v>2.4683285043748691E-2</v>
      </c>
      <c r="R52">
        <f t="shared" si="8"/>
        <v>9.5107532426230434E-2</v>
      </c>
      <c r="S52">
        <f t="shared" si="1"/>
        <v>3895.5673758865246</v>
      </c>
      <c r="T52">
        <f t="shared" si="2"/>
        <v>24702.009380604697</v>
      </c>
      <c r="U52">
        <v>1009</v>
      </c>
      <c r="V52">
        <v>1590</v>
      </c>
      <c r="W52">
        <v>0.13200000000000001</v>
      </c>
    </row>
    <row r="53" spans="1:23" x14ac:dyDescent="0.3">
      <c r="A53">
        <v>1995</v>
      </c>
      <c r="B53" t="s">
        <v>3</v>
      </c>
      <c r="C53">
        <v>85.3</v>
      </c>
      <c r="D53">
        <v>85.3</v>
      </c>
      <c r="E53">
        <v>523.26199999999994</v>
      </c>
      <c r="F53">
        <v>523.26199999999994</v>
      </c>
      <c r="G53">
        <v>6.6</v>
      </c>
      <c r="I53">
        <v>2542042</v>
      </c>
      <c r="J53" s="1">
        <v>29654.38</v>
      </c>
      <c r="K53" s="1">
        <f t="shared" si="0"/>
        <v>10.297365116955973</v>
      </c>
      <c r="L53">
        <v>37890</v>
      </c>
      <c r="M53">
        <f t="shared" si="3"/>
        <v>2.8764722108504713E-3</v>
      </c>
      <c r="N53">
        <f t="shared" si="4"/>
        <v>1.7645352895592485E-2</v>
      </c>
      <c r="O53">
        <f t="shared" si="5"/>
        <v>3.3555700495900537E-2</v>
      </c>
      <c r="P53">
        <f t="shared" si="6"/>
        <v>0.2058431764699403</v>
      </c>
      <c r="Q53">
        <f t="shared" si="7"/>
        <v>3.3555700495900537E-2</v>
      </c>
      <c r="R53">
        <f t="shared" si="8"/>
        <v>0.2058431764699403</v>
      </c>
      <c r="S53">
        <f t="shared" si="1"/>
        <v>85.722311510137786</v>
      </c>
      <c r="T53">
        <f t="shared" si="2"/>
        <v>14905.339880300955</v>
      </c>
      <c r="U53">
        <v>1005</v>
      </c>
      <c r="V53">
        <v>1615</v>
      </c>
      <c r="W53">
        <v>2.9000000000000001E-2</v>
      </c>
    </row>
    <row r="54" spans="1:23" x14ac:dyDescent="0.3">
      <c r="A54">
        <v>1995</v>
      </c>
      <c r="B54" t="s">
        <v>4</v>
      </c>
      <c r="C54">
        <v>2.8</v>
      </c>
      <c r="D54">
        <v>2.8</v>
      </c>
      <c r="E54">
        <v>160.66</v>
      </c>
      <c r="F54">
        <v>160.66</v>
      </c>
      <c r="G54">
        <v>6.6</v>
      </c>
      <c r="I54">
        <v>679757</v>
      </c>
      <c r="J54" s="1">
        <v>419.84</v>
      </c>
      <c r="K54" s="1">
        <f t="shared" si="0"/>
        <v>6.0398736863156692</v>
      </c>
      <c r="L54">
        <v>20392</v>
      </c>
      <c r="M54">
        <f t="shared" si="3"/>
        <v>6.6692073170731706E-3</v>
      </c>
      <c r="N54">
        <f t="shared" si="4"/>
        <v>0.38266958841463417</v>
      </c>
      <c r="O54">
        <f t="shared" si="5"/>
        <v>4.1191190381268603E-3</v>
      </c>
      <c r="P54">
        <f t="shared" si="6"/>
        <v>0.23634916595195046</v>
      </c>
      <c r="Q54">
        <f t="shared" si="7"/>
        <v>4.1191190381268603E-3</v>
      </c>
      <c r="R54">
        <f t="shared" si="8"/>
        <v>0.23634916595195046</v>
      </c>
      <c r="S54">
        <f t="shared" si="1"/>
        <v>1619.0858422256099</v>
      </c>
      <c r="T54">
        <f t="shared" si="2"/>
        <v>29998.955509101048</v>
      </c>
      <c r="U54">
        <v>980</v>
      </c>
      <c r="V54">
        <v>1455</v>
      </c>
      <c r="W54">
        <v>0.13100000000000001</v>
      </c>
    </row>
    <row r="55" spans="1:23" x14ac:dyDescent="0.3">
      <c r="A55">
        <v>1995</v>
      </c>
      <c r="B55" t="s">
        <v>5</v>
      </c>
      <c r="C55">
        <v>25.558</v>
      </c>
      <c r="D55">
        <v>25.558</v>
      </c>
      <c r="E55">
        <v>146.65800000000002</v>
      </c>
      <c r="F55">
        <v>146.65800000000002</v>
      </c>
      <c r="G55">
        <v>6.6</v>
      </c>
      <c r="I55">
        <v>1707901</v>
      </c>
      <c r="J55" s="1">
        <v>755.09</v>
      </c>
      <c r="K55" s="1">
        <f t="shared" si="0"/>
        <v>6.6268369474426514</v>
      </c>
      <c r="L55">
        <v>69616</v>
      </c>
      <c r="M55">
        <f t="shared" si="3"/>
        <v>3.3847620813412971E-2</v>
      </c>
      <c r="N55">
        <f t="shared" si="4"/>
        <v>0.19422585387172392</v>
      </c>
      <c r="O55">
        <f t="shared" si="5"/>
        <v>1.496456761838069E-2</v>
      </c>
      <c r="P55">
        <f t="shared" si="6"/>
        <v>8.5870316839207914E-2</v>
      </c>
      <c r="Q55">
        <f t="shared" si="7"/>
        <v>1.496456761838069E-2</v>
      </c>
      <c r="R55">
        <f t="shared" si="8"/>
        <v>8.5870316839207914E-2</v>
      </c>
      <c r="S55">
        <f t="shared" si="1"/>
        <v>2261.8509051901096</v>
      </c>
      <c r="T55">
        <f t="shared" si="2"/>
        <v>40761.144820455047</v>
      </c>
      <c r="U55">
        <v>970</v>
      </c>
      <c r="V55">
        <v>1430</v>
      </c>
      <c r="W55">
        <v>0.13500000000000001</v>
      </c>
    </row>
    <row r="56" spans="1:23" x14ac:dyDescent="0.3">
      <c r="A56">
        <v>1995</v>
      </c>
      <c r="B56" t="s">
        <v>6</v>
      </c>
      <c r="C56">
        <v>28.14</v>
      </c>
      <c r="D56">
        <v>28.14</v>
      </c>
      <c r="E56">
        <v>505.97699999999998</v>
      </c>
      <c r="F56">
        <v>505.97699999999998</v>
      </c>
      <c r="G56">
        <v>6.6</v>
      </c>
      <c r="I56">
        <v>6009913</v>
      </c>
      <c r="J56" s="1">
        <v>21115.67</v>
      </c>
      <c r="K56" s="1">
        <f t="shared" si="0"/>
        <v>9.9577706978615481</v>
      </c>
      <c r="L56">
        <v>170247</v>
      </c>
      <c r="M56">
        <f t="shared" si="3"/>
        <v>1.3326595840908672E-3</v>
      </c>
      <c r="N56">
        <f t="shared" si="4"/>
        <v>2.396215701419846E-2</v>
      </c>
      <c r="O56">
        <f t="shared" si="5"/>
        <v>4.6822641192975668E-3</v>
      </c>
      <c r="P56">
        <f t="shared" si="6"/>
        <v>8.4190403421813262E-2</v>
      </c>
      <c r="Q56">
        <f t="shared" si="7"/>
        <v>4.6822641192975668E-3</v>
      </c>
      <c r="R56">
        <f t="shared" si="8"/>
        <v>8.4190403421813262E-2</v>
      </c>
      <c r="S56">
        <f t="shared" si="1"/>
        <v>284.61862683021661</v>
      </c>
      <c r="T56">
        <f t="shared" si="2"/>
        <v>28327.697921750281</v>
      </c>
      <c r="U56">
        <v>1030</v>
      </c>
      <c r="V56">
        <v>1540</v>
      </c>
      <c r="W56">
        <v>0.112</v>
      </c>
    </row>
    <row r="57" spans="1:23" x14ac:dyDescent="0.3">
      <c r="A57">
        <v>1995</v>
      </c>
      <c r="B57" t="s">
        <v>7</v>
      </c>
      <c r="C57">
        <v>34.433</v>
      </c>
      <c r="D57">
        <v>34.433</v>
      </c>
      <c r="E57">
        <v>533.995</v>
      </c>
      <c r="F57">
        <v>283.995</v>
      </c>
      <c r="G57">
        <v>6.6</v>
      </c>
      <c r="I57">
        <v>1823084</v>
      </c>
      <c r="J57" s="1">
        <v>23292.73</v>
      </c>
      <c r="K57" s="1">
        <f t="shared" si="0"/>
        <v>10.055896573698925</v>
      </c>
      <c r="L57">
        <v>26726</v>
      </c>
      <c r="M57">
        <f t="shared" si="3"/>
        <v>1.4782724051667624E-3</v>
      </c>
      <c r="N57">
        <f t="shared" si="4"/>
        <v>2.2925393459676046E-2</v>
      </c>
      <c r="O57">
        <f t="shared" si="5"/>
        <v>1.8887226260556288E-2</v>
      </c>
      <c r="P57">
        <f t="shared" si="6"/>
        <v>0.15577724339635474</v>
      </c>
      <c r="Q57">
        <f t="shared" si="7"/>
        <v>1.8887226260556288E-2</v>
      </c>
      <c r="R57">
        <f t="shared" si="8"/>
        <v>0.2929075127640855</v>
      </c>
      <c r="S57">
        <f t="shared" si="1"/>
        <v>78.268369572823801</v>
      </c>
      <c r="T57">
        <f t="shared" si="2"/>
        <v>14659.774316487885</v>
      </c>
      <c r="U57">
        <v>1000</v>
      </c>
      <c r="V57">
        <v>1530</v>
      </c>
      <c r="W57">
        <v>3.6999999999999998E-2</v>
      </c>
    </row>
    <row r="58" spans="1:23" x14ac:dyDescent="0.3">
      <c r="A58">
        <v>1995</v>
      </c>
      <c r="B58" t="s">
        <v>8</v>
      </c>
      <c r="C58">
        <v>118.98</v>
      </c>
      <c r="D58">
        <v>118.98</v>
      </c>
      <c r="E58">
        <v>529.93000000000006</v>
      </c>
      <c r="F58">
        <v>529.93000000000006</v>
      </c>
      <c r="G58">
        <v>6.6</v>
      </c>
      <c r="I58">
        <v>7780422</v>
      </c>
      <c r="J58" s="1">
        <v>47709.83</v>
      </c>
      <c r="K58" s="1">
        <f t="shared" si="0"/>
        <v>10.772892735309506</v>
      </c>
      <c r="L58">
        <v>164423</v>
      </c>
      <c r="M58">
        <f t="shared" si="3"/>
        <v>2.4938256958786063E-3</v>
      </c>
      <c r="N58">
        <f t="shared" si="4"/>
        <v>1.1107354605958563E-2</v>
      </c>
      <c r="O58">
        <f t="shared" si="5"/>
        <v>1.5292229650268328E-2</v>
      </c>
      <c r="P58">
        <f t="shared" si="6"/>
        <v>6.8110701450384073E-2</v>
      </c>
      <c r="Q58">
        <f t="shared" si="7"/>
        <v>1.5292229650268328E-2</v>
      </c>
      <c r="R58">
        <f t="shared" si="8"/>
        <v>6.8110701450384073E-2</v>
      </c>
      <c r="S58">
        <f t="shared" si="1"/>
        <v>163.07796527466141</v>
      </c>
      <c r="T58">
        <f t="shared" si="2"/>
        <v>21132.915412557315</v>
      </c>
      <c r="U58">
        <v>990</v>
      </c>
      <c r="V58">
        <v>1410</v>
      </c>
      <c r="W58">
        <v>7.3999999999999996E-2</v>
      </c>
    </row>
    <row r="59" spans="1:23" x14ac:dyDescent="0.3">
      <c r="A59">
        <v>1995</v>
      </c>
      <c r="B59" t="s">
        <v>9</v>
      </c>
      <c r="C59">
        <v>3718.8919999999998</v>
      </c>
      <c r="D59">
        <v>566.89200000000005</v>
      </c>
      <c r="E59">
        <v>6320.0190000000002</v>
      </c>
      <c r="F59">
        <v>1260.019</v>
      </c>
      <c r="G59">
        <v>6.6</v>
      </c>
      <c r="I59">
        <v>17893045</v>
      </c>
      <c r="J59" s="1">
        <v>34112.74</v>
      </c>
      <c r="K59" s="1">
        <f t="shared" si="0"/>
        <v>10.437426200536001</v>
      </c>
      <c r="L59">
        <v>429245</v>
      </c>
      <c r="M59">
        <f t="shared" si="3"/>
        <v>0.10901768664727607</v>
      </c>
      <c r="N59">
        <f t="shared" si="4"/>
        <v>0.1852685829399808</v>
      </c>
      <c r="O59">
        <f t="shared" si="5"/>
        <v>3.168225419429728E-2</v>
      </c>
      <c r="P59">
        <f t="shared" si="6"/>
        <v>7.0419484218588846E-2</v>
      </c>
      <c r="Q59">
        <f t="shared" si="7"/>
        <v>0.2078400853515989</v>
      </c>
      <c r="R59">
        <f t="shared" si="8"/>
        <v>0.35321092636831797</v>
      </c>
      <c r="S59">
        <f t="shared" si="1"/>
        <v>524.52676038336415</v>
      </c>
      <c r="T59">
        <f t="shared" si="2"/>
        <v>23989.48865327282</v>
      </c>
      <c r="U59">
        <v>1000</v>
      </c>
      <c r="V59">
        <v>1460</v>
      </c>
      <c r="W59">
        <v>0.10199999999999999</v>
      </c>
    </row>
    <row r="60" spans="1:23" x14ac:dyDescent="0.3">
      <c r="A60">
        <v>1995</v>
      </c>
      <c r="B60" t="s">
        <v>10</v>
      </c>
      <c r="C60">
        <v>40.612000000000002</v>
      </c>
      <c r="D60">
        <v>40.612000000000002</v>
      </c>
      <c r="E60">
        <v>398.52600000000001</v>
      </c>
      <c r="F60">
        <v>398.52600000000001</v>
      </c>
      <c r="G60">
        <v>6.6</v>
      </c>
      <c r="I60">
        <v>3977919</v>
      </c>
      <c r="J60" s="1">
        <v>19858</v>
      </c>
      <c r="K60" s="1">
        <f t="shared" si="0"/>
        <v>9.8963622275935386</v>
      </c>
      <c r="L60">
        <v>86071</v>
      </c>
      <c r="M60">
        <f t="shared" si="3"/>
        <v>2.0451203545170712E-3</v>
      </c>
      <c r="N60">
        <f t="shared" si="4"/>
        <v>2.0068788397623126E-2</v>
      </c>
      <c r="O60">
        <f t="shared" si="5"/>
        <v>1.0209358209656858E-2</v>
      </c>
      <c r="P60">
        <f t="shared" si="6"/>
        <v>0.1001845437275118</v>
      </c>
      <c r="Q60">
        <f t="shared" si="7"/>
        <v>1.0209358209656858E-2</v>
      </c>
      <c r="R60">
        <f t="shared" si="8"/>
        <v>0.1001845437275118</v>
      </c>
      <c r="S60">
        <f t="shared" si="1"/>
        <v>200.3182092859301</v>
      </c>
      <c r="T60">
        <f t="shared" si="2"/>
        <v>21637.19271307435</v>
      </c>
      <c r="U60">
        <v>1054</v>
      </c>
      <c r="V60">
        <v>1665</v>
      </c>
      <c r="W60">
        <v>6.5000000000000002E-2</v>
      </c>
    </row>
    <row r="61" spans="1:23" x14ac:dyDescent="0.3">
      <c r="A61">
        <v>1995</v>
      </c>
      <c r="B61" t="s">
        <v>11</v>
      </c>
      <c r="C61">
        <v>7.7359999999999998</v>
      </c>
      <c r="D61">
        <v>7.7359999999999998</v>
      </c>
      <c r="E61">
        <v>72.093999999999994</v>
      </c>
      <c r="F61">
        <v>72.093999999999994</v>
      </c>
      <c r="G61">
        <v>6.6</v>
      </c>
      <c r="I61">
        <v>1084370</v>
      </c>
      <c r="J61" s="1">
        <v>2571.1</v>
      </c>
      <c r="K61" s="1">
        <f t="shared" si="0"/>
        <v>7.8520891018809351</v>
      </c>
      <c r="L61">
        <v>23838</v>
      </c>
      <c r="M61">
        <f t="shared" si="3"/>
        <v>3.0088289059157559E-3</v>
      </c>
      <c r="N61">
        <f t="shared" si="4"/>
        <v>2.8040138462136828E-2</v>
      </c>
      <c r="O61">
        <f t="shared" si="5"/>
        <v>7.1340962955448789E-3</v>
      </c>
      <c r="P61">
        <f t="shared" si="6"/>
        <v>6.6484686961092609E-2</v>
      </c>
      <c r="Q61">
        <f t="shared" si="7"/>
        <v>7.1340962955448789E-3</v>
      </c>
      <c r="R61">
        <f t="shared" si="8"/>
        <v>6.6484686961092609E-2</v>
      </c>
      <c r="S61">
        <f t="shared" si="1"/>
        <v>421.75333514838007</v>
      </c>
      <c r="T61">
        <f t="shared" si="2"/>
        <v>21983.271392605846</v>
      </c>
      <c r="U61">
        <v>1060</v>
      </c>
      <c r="V61">
        <v>1665</v>
      </c>
      <c r="W61">
        <v>5.5E-2</v>
      </c>
    </row>
    <row r="62" spans="1:23" x14ac:dyDescent="0.3">
      <c r="A62">
        <v>1995</v>
      </c>
      <c r="B62" t="s">
        <v>12</v>
      </c>
      <c r="C62">
        <v>22.16</v>
      </c>
      <c r="D62">
        <v>22.16</v>
      </c>
      <c r="E62">
        <v>562.04200000000003</v>
      </c>
      <c r="F62">
        <v>562.04200000000003</v>
      </c>
      <c r="G62">
        <v>6.6</v>
      </c>
      <c r="I62">
        <v>4566603</v>
      </c>
      <c r="J62" s="1">
        <v>18449.990000000002</v>
      </c>
      <c r="K62" s="1">
        <f t="shared" si="0"/>
        <v>9.8228191074631059</v>
      </c>
      <c r="L62">
        <v>70361</v>
      </c>
      <c r="M62">
        <f t="shared" si="3"/>
        <v>1.201084661834505E-3</v>
      </c>
      <c r="N62">
        <f t="shared" si="4"/>
        <v>3.0462997540920075E-2</v>
      </c>
      <c r="O62">
        <f t="shared" si="5"/>
        <v>4.8526223978743064E-3</v>
      </c>
      <c r="P62">
        <f t="shared" si="6"/>
        <v>0.12307660639648334</v>
      </c>
      <c r="Q62">
        <f t="shared" si="7"/>
        <v>4.8526223978743064E-3</v>
      </c>
      <c r="R62">
        <f t="shared" si="8"/>
        <v>0.12307660639648334</v>
      </c>
      <c r="S62">
        <f t="shared" si="1"/>
        <v>247.51249187668935</v>
      </c>
      <c r="T62">
        <f t="shared" si="2"/>
        <v>15407.733056716337</v>
      </c>
      <c r="U62">
        <v>1040</v>
      </c>
      <c r="V62">
        <v>1630</v>
      </c>
      <c r="W62">
        <v>4.1000000000000002E-2</v>
      </c>
    </row>
    <row r="63" spans="1:23" x14ac:dyDescent="0.3">
      <c r="A63">
        <v>1995</v>
      </c>
      <c r="B63" t="s">
        <v>13</v>
      </c>
      <c r="C63">
        <v>43.241</v>
      </c>
      <c r="D63">
        <v>43.241</v>
      </c>
      <c r="E63">
        <v>219.33799999999999</v>
      </c>
      <c r="F63">
        <v>219.33799999999999</v>
      </c>
      <c r="G63">
        <v>6.6</v>
      </c>
      <c r="I63">
        <v>2738928</v>
      </c>
      <c r="J63" s="1">
        <v>20452.14</v>
      </c>
      <c r="K63" s="1">
        <f t="shared" si="0"/>
        <v>9.9258428014727649</v>
      </c>
      <c r="L63">
        <v>38452</v>
      </c>
      <c r="M63">
        <f t="shared" si="3"/>
        <v>2.114253080606724E-3</v>
      </c>
      <c r="N63">
        <f t="shared" si="4"/>
        <v>1.0724452306702379E-2</v>
      </c>
      <c r="O63">
        <f t="shared" si="5"/>
        <v>1.5787563601525851E-2</v>
      </c>
      <c r="P63">
        <f t="shared" si="6"/>
        <v>8.0081696196468113E-2</v>
      </c>
      <c r="Q63">
        <f t="shared" si="7"/>
        <v>1.5787563601525851E-2</v>
      </c>
      <c r="R63">
        <f t="shared" si="8"/>
        <v>8.0081696196468113E-2</v>
      </c>
      <c r="S63">
        <f t="shared" si="1"/>
        <v>133.91889552878087</v>
      </c>
      <c r="T63">
        <f t="shared" si="2"/>
        <v>14039.069300105735</v>
      </c>
      <c r="U63">
        <v>1020</v>
      </c>
      <c r="V63">
        <v>1555</v>
      </c>
      <c r="W63">
        <v>5.0999999999999997E-2</v>
      </c>
    </row>
    <row r="64" spans="1:23" x14ac:dyDescent="0.3">
      <c r="A64">
        <v>1995</v>
      </c>
      <c r="B64" t="s">
        <v>14</v>
      </c>
      <c r="C64">
        <v>92.1</v>
      </c>
      <c r="D64">
        <v>32.1</v>
      </c>
      <c r="E64">
        <v>511.75799999999998</v>
      </c>
      <c r="F64">
        <v>271.55799999999999</v>
      </c>
      <c r="G64">
        <v>6.6</v>
      </c>
      <c r="I64">
        <v>2725461</v>
      </c>
      <c r="J64" s="1">
        <v>15802.27</v>
      </c>
      <c r="K64" s="1">
        <f t="shared" si="0"/>
        <v>9.6679088795814607</v>
      </c>
      <c r="L64">
        <v>58727</v>
      </c>
      <c r="M64">
        <f t="shared" si="3"/>
        <v>5.8282765703914687E-3</v>
      </c>
      <c r="N64">
        <f t="shared" si="4"/>
        <v>3.2385094040286617E-2</v>
      </c>
      <c r="O64">
        <f t="shared" si="5"/>
        <v>1.1777824008488839E-2</v>
      </c>
      <c r="P64">
        <f t="shared" si="6"/>
        <v>9.9637455828573585E-2</v>
      </c>
      <c r="Q64">
        <f t="shared" si="7"/>
        <v>3.3792448323421251E-2</v>
      </c>
      <c r="R64">
        <f t="shared" si="8"/>
        <v>0.18776933516935301</v>
      </c>
      <c r="S64">
        <f t="shared" si="1"/>
        <v>172.47275233241805</v>
      </c>
      <c r="T64">
        <f t="shared" si="2"/>
        <v>21547.547369050593</v>
      </c>
      <c r="U64">
        <v>975</v>
      </c>
      <c r="V64">
        <v>1500</v>
      </c>
      <c r="W64">
        <v>4.9700000000000001E-2</v>
      </c>
    </row>
    <row r="65" spans="1:23" x14ac:dyDescent="0.3">
      <c r="A65">
        <v>1995</v>
      </c>
      <c r="B65" t="s">
        <v>15</v>
      </c>
      <c r="C65">
        <v>67.95</v>
      </c>
      <c r="D65">
        <v>67.95</v>
      </c>
      <c r="E65">
        <v>512.43299999999999</v>
      </c>
      <c r="F65">
        <v>512.43299999999999</v>
      </c>
      <c r="G65">
        <v>6.6</v>
      </c>
      <c r="I65">
        <v>2503785</v>
      </c>
      <c r="J65" s="1">
        <v>16202.37</v>
      </c>
      <c r="K65" s="1">
        <f t="shared" si="0"/>
        <v>9.692912806816512</v>
      </c>
      <c r="L65">
        <v>34328</v>
      </c>
      <c r="M65">
        <f t="shared" si="3"/>
        <v>4.193830902516113E-3</v>
      </c>
      <c r="N65">
        <f t="shared" si="4"/>
        <v>3.1627039747888733E-2</v>
      </c>
      <c r="O65">
        <f t="shared" si="5"/>
        <v>2.7138911687704815E-2</v>
      </c>
      <c r="P65">
        <f t="shared" si="6"/>
        <v>0.20466333970368861</v>
      </c>
      <c r="Q65">
        <f t="shared" si="7"/>
        <v>2.7138911687704815E-2</v>
      </c>
      <c r="R65">
        <f t="shared" si="8"/>
        <v>0.20466333970368861</v>
      </c>
      <c r="S65">
        <f t="shared" si="1"/>
        <v>154.53202216712739</v>
      </c>
      <c r="T65">
        <f t="shared" si="2"/>
        <v>13710.442390221206</v>
      </c>
      <c r="U65">
        <v>1000</v>
      </c>
      <c r="V65">
        <v>1500</v>
      </c>
      <c r="W65">
        <v>4.4999999999999998E-2</v>
      </c>
    </row>
    <row r="66" spans="1:23" x14ac:dyDescent="0.3">
      <c r="A66">
        <v>1996</v>
      </c>
      <c r="B66" t="s">
        <v>0</v>
      </c>
      <c r="C66">
        <v>910.61</v>
      </c>
      <c r="D66">
        <v>445.61</v>
      </c>
      <c r="E66">
        <v>4956.3760000000002</v>
      </c>
      <c r="F66">
        <v>1145.876</v>
      </c>
      <c r="G66">
        <v>5.5</v>
      </c>
      <c r="I66">
        <v>10374505</v>
      </c>
      <c r="J66" s="1">
        <v>35673.71</v>
      </c>
      <c r="K66" s="1">
        <f t="shared" ref="K66:K129" si="9">LN(J66)</f>
        <v>10.482169281915503</v>
      </c>
      <c r="L66">
        <v>276777</v>
      </c>
      <c r="M66">
        <f t="shared" si="3"/>
        <v>2.5526080690794425E-2</v>
      </c>
      <c r="N66">
        <f t="shared" si="4"/>
        <v>0.13893637639595097</v>
      </c>
      <c r="O66">
        <f t="shared" si="5"/>
        <v>4.2952410741524533E-2</v>
      </c>
      <c r="P66">
        <f t="shared" si="6"/>
        <v>0.11045114923555389</v>
      </c>
      <c r="Q66">
        <f t="shared" si="7"/>
        <v>8.7773826317496598E-2</v>
      </c>
      <c r="R66">
        <f t="shared" si="8"/>
        <v>0.47774578160596576</v>
      </c>
      <c r="S66">
        <f t="shared" ref="S66:S129" si="10">I66/J66</f>
        <v>290.81654249025405</v>
      </c>
      <c r="T66">
        <f t="shared" ref="T66:T129" si="11">(L66/I66)*10^6</f>
        <v>26678.574062087784</v>
      </c>
      <c r="U66">
        <v>1100</v>
      </c>
      <c r="V66">
        <v>1755</v>
      </c>
      <c r="W66">
        <v>0.121</v>
      </c>
    </row>
    <row r="67" spans="1:23" x14ac:dyDescent="0.3">
      <c r="A67">
        <v>1996</v>
      </c>
      <c r="B67" t="s">
        <v>1</v>
      </c>
      <c r="C67">
        <v>707.06299999999999</v>
      </c>
      <c r="D67">
        <v>707.06299999999999</v>
      </c>
      <c r="E67">
        <v>1500.201</v>
      </c>
      <c r="F67">
        <v>1421.9010000000001</v>
      </c>
      <c r="G67">
        <v>5.5</v>
      </c>
      <c r="I67">
        <v>12043869</v>
      </c>
      <c r="J67" s="1">
        <v>70542.03</v>
      </c>
      <c r="K67" s="1">
        <f t="shared" si="9"/>
        <v>11.163963981374263</v>
      </c>
      <c r="L67">
        <v>312206</v>
      </c>
      <c r="M67">
        <f t="shared" ref="M67:M130" si="12">C67/J67</f>
        <v>1.0023286826307664E-2</v>
      </c>
      <c r="N67">
        <f t="shared" ref="N67:N130" si="13">E67/J67</f>
        <v>2.1266768194791105E-2</v>
      </c>
      <c r="O67">
        <f t="shared" ref="O67:O130" si="14">(D67*1000)/I67</f>
        <v>5.8707297463962783E-2</v>
      </c>
      <c r="P67">
        <f t="shared" ref="P67:P130" si="15">(F67*1000)/I67</f>
        <v>0.11806015160078542</v>
      </c>
      <c r="Q67">
        <f t="shared" ref="Q67:Q130" si="16">(C67*1000)/I67</f>
        <v>5.8707297463962783E-2</v>
      </c>
      <c r="R67">
        <f t="shared" ref="R67:R130" si="17">(E67*1000)/I67</f>
        <v>0.12456138471781784</v>
      </c>
      <c r="S67">
        <f t="shared" si="10"/>
        <v>170.73323520743591</v>
      </c>
      <c r="T67">
        <f t="shared" si="11"/>
        <v>25922.400849760157</v>
      </c>
      <c r="U67">
        <v>1180</v>
      </c>
      <c r="V67">
        <v>1805</v>
      </c>
      <c r="W67">
        <v>6.0999999999999999E-2</v>
      </c>
    </row>
    <row r="68" spans="1:23" x14ac:dyDescent="0.3">
      <c r="A68">
        <v>1996</v>
      </c>
      <c r="B68" t="s">
        <v>2</v>
      </c>
      <c r="C68">
        <v>55.49</v>
      </c>
      <c r="D68">
        <v>55.49</v>
      </c>
      <c r="E68">
        <v>385.64800000000002</v>
      </c>
      <c r="F68">
        <v>385.64800000000002</v>
      </c>
      <c r="G68">
        <v>5.5</v>
      </c>
      <c r="I68">
        <v>3458763</v>
      </c>
      <c r="J68" s="1">
        <v>891.12</v>
      </c>
      <c r="K68" s="1">
        <f t="shared" si="9"/>
        <v>6.7924790985369343</v>
      </c>
      <c r="L68">
        <v>84993</v>
      </c>
      <c r="M68">
        <f t="shared" si="12"/>
        <v>6.2269952419427239E-2</v>
      </c>
      <c r="N68">
        <f t="shared" si="13"/>
        <v>0.43276775294012032</v>
      </c>
      <c r="O68">
        <f t="shared" si="14"/>
        <v>1.6043307968773807E-2</v>
      </c>
      <c r="P68">
        <f t="shared" si="15"/>
        <v>0.11149882197768393</v>
      </c>
      <c r="Q68">
        <f t="shared" si="16"/>
        <v>1.6043307968773807E-2</v>
      </c>
      <c r="R68">
        <f t="shared" si="17"/>
        <v>0.11149882197768393</v>
      </c>
      <c r="S68">
        <f t="shared" si="10"/>
        <v>3881.3661459736063</v>
      </c>
      <c r="T68">
        <f t="shared" si="11"/>
        <v>24573.236154081675</v>
      </c>
      <c r="U68">
        <v>1009</v>
      </c>
      <c r="V68">
        <v>1590</v>
      </c>
      <c r="W68">
        <v>0.13200000000000001</v>
      </c>
    </row>
    <row r="69" spans="1:23" x14ac:dyDescent="0.3">
      <c r="A69">
        <v>1996</v>
      </c>
      <c r="B69" t="s">
        <v>3</v>
      </c>
      <c r="C69">
        <v>39.397999999999996</v>
      </c>
      <c r="D69">
        <v>39.397999999999996</v>
      </c>
      <c r="E69">
        <v>562.66</v>
      </c>
      <c r="F69">
        <v>562.66</v>
      </c>
      <c r="G69">
        <v>5.5</v>
      </c>
      <c r="I69">
        <v>2554441</v>
      </c>
      <c r="J69" s="1">
        <v>29654.38</v>
      </c>
      <c r="K69" s="1">
        <f t="shared" si="9"/>
        <v>10.297365116955973</v>
      </c>
      <c r="L69">
        <v>39735</v>
      </c>
      <c r="M69">
        <f t="shared" si="12"/>
        <v>1.3285727100010181E-3</v>
      </c>
      <c r="N69">
        <f t="shared" si="13"/>
        <v>1.8973925605593505E-2</v>
      </c>
      <c r="O69">
        <f t="shared" si="14"/>
        <v>1.5423335281574323E-2</v>
      </c>
      <c r="P69">
        <f t="shared" si="15"/>
        <v>0.22026736965152063</v>
      </c>
      <c r="Q69">
        <f t="shared" si="16"/>
        <v>1.5423335281574323E-2</v>
      </c>
      <c r="R69">
        <f t="shared" si="17"/>
        <v>0.22026736965152063</v>
      </c>
      <c r="S69">
        <f t="shared" si="10"/>
        <v>86.140428496566102</v>
      </c>
      <c r="T69">
        <f t="shared" si="11"/>
        <v>15555.262384216352</v>
      </c>
      <c r="U69">
        <v>1005</v>
      </c>
      <c r="V69">
        <v>1615</v>
      </c>
      <c r="W69">
        <v>2.9000000000000001E-2</v>
      </c>
    </row>
    <row r="70" spans="1:23" x14ac:dyDescent="0.3">
      <c r="A70">
        <v>1996</v>
      </c>
      <c r="B70" t="s">
        <v>4</v>
      </c>
      <c r="C70">
        <v>11.940000000000001</v>
      </c>
      <c r="D70">
        <v>11.940000000000001</v>
      </c>
      <c r="E70">
        <v>172.6</v>
      </c>
      <c r="F70">
        <v>172.6</v>
      </c>
      <c r="G70">
        <v>5.5</v>
      </c>
      <c r="I70">
        <v>677770</v>
      </c>
      <c r="J70" s="1">
        <v>419.84</v>
      </c>
      <c r="K70" s="1">
        <f t="shared" si="9"/>
        <v>6.0398736863156692</v>
      </c>
      <c r="L70">
        <v>20436</v>
      </c>
      <c r="M70">
        <f t="shared" si="12"/>
        <v>2.8439405487804884E-2</v>
      </c>
      <c r="N70">
        <f t="shared" si="13"/>
        <v>0.41110899390243905</v>
      </c>
      <c r="O70">
        <f t="shared" si="14"/>
        <v>1.7616595600277382E-2</v>
      </c>
      <c r="P70">
        <f t="shared" si="15"/>
        <v>0.25465866001741005</v>
      </c>
      <c r="Q70">
        <f t="shared" si="16"/>
        <v>1.7616595600277382E-2</v>
      </c>
      <c r="R70">
        <f t="shared" si="17"/>
        <v>0.25465866001741005</v>
      </c>
      <c r="S70">
        <f t="shared" si="10"/>
        <v>1614.353086890244</v>
      </c>
      <c r="T70">
        <f t="shared" si="11"/>
        <v>30151.8214143441</v>
      </c>
      <c r="U70">
        <v>980</v>
      </c>
      <c r="V70">
        <v>1455</v>
      </c>
      <c r="W70">
        <v>0.13100000000000001</v>
      </c>
    </row>
    <row r="71" spans="1:23" x14ac:dyDescent="0.3">
      <c r="A71">
        <v>1996</v>
      </c>
      <c r="B71" t="s">
        <v>5</v>
      </c>
      <c r="C71">
        <v>204.04</v>
      </c>
      <c r="D71">
        <v>152.56</v>
      </c>
      <c r="E71">
        <v>350.69799999999998</v>
      </c>
      <c r="F71">
        <v>299.21800000000002</v>
      </c>
      <c r="G71">
        <v>5.5</v>
      </c>
      <c r="I71">
        <v>1707986</v>
      </c>
      <c r="J71" s="1">
        <v>755.09</v>
      </c>
      <c r="K71" s="1">
        <f t="shared" si="9"/>
        <v>6.6268369474426514</v>
      </c>
      <c r="L71">
        <v>71178</v>
      </c>
      <c r="M71">
        <f t="shared" si="12"/>
        <v>0.27021944403978332</v>
      </c>
      <c r="N71">
        <f t="shared" si="13"/>
        <v>0.46444529791150718</v>
      </c>
      <c r="O71">
        <f t="shared" si="14"/>
        <v>8.9321575235394204E-2</v>
      </c>
      <c r="P71">
        <f t="shared" si="15"/>
        <v>0.17518761863387639</v>
      </c>
      <c r="Q71">
        <f t="shared" si="16"/>
        <v>0.11946233751330515</v>
      </c>
      <c r="R71">
        <f t="shared" si="17"/>
        <v>0.20532838091178734</v>
      </c>
      <c r="S71">
        <f t="shared" si="10"/>
        <v>2261.9634745527023</v>
      </c>
      <c r="T71">
        <f t="shared" si="11"/>
        <v>41673.643694971739</v>
      </c>
      <c r="U71">
        <v>970</v>
      </c>
      <c r="V71">
        <v>1430</v>
      </c>
      <c r="W71">
        <v>0.13500000000000001</v>
      </c>
    </row>
    <row r="72" spans="1:23" x14ac:dyDescent="0.3">
      <c r="A72">
        <v>1996</v>
      </c>
      <c r="B72" t="s">
        <v>6</v>
      </c>
      <c r="C72">
        <v>120.59</v>
      </c>
      <c r="D72">
        <v>120.59</v>
      </c>
      <c r="E72">
        <v>626.56700000000001</v>
      </c>
      <c r="F72">
        <v>626.56700000000001</v>
      </c>
      <c r="G72">
        <v>5.5</v>
      </c>
      <c r="I72">
        <v>6027284</v>
      </c>
      <c r="J72" s="1">
        <v>21115.67</v>
      </c>
      <c r="K72" s="1">
        <f t="shared" si="9"/>
        <v>9.9577706978615481</v>
      </c>
      <c r="L72">
        <v>174469</v>
      </c>
      <c r="M72">
        <f t="shared" si="12"/>
        <v>5.710924635590536E-3</v>
      </c>
      <c r="N72">
        <f t="shared" si="13"/>
        <v>2.9673081649788997E-2</v>
      </c>
      <c r="O72">
        <f t="shared" si="14"/>
        <v>2.0007353229082949E-2</v>
      </c>
      <c r="P72">
        <f t="shared" si="15"/>
        <v>0.10395511477474763</v>
      </c>
      <c r="Q72">
        <f t="shared" si="16"/>
        <v>2.0007353229082949E-2</v>
      </c>
      <c r="R72">
        <f t="shared" si="17"/>
        <v>0.10395511477474763</v>
      </c>
      <c r="S72">
        <f t="shared" si="10"/>
        <v>285.44128602123448</v>
      </c>
      <c r="T72">
        <f t="shared" si="11"/>
        <v>28946.537113565577</v>
      </c>
      <c r="U72">
        <v>1030</v>
      </c>
      <c r="V72">
        <v>1540</v>
      </c>
      <c r="W72">
        <v>0.112</v>
      </c>
    </row>
    <row r="73" spans="1:23" x14ac:dyDescent="0.3">
      <c r="A73">
        <v>1996</v>
      </c>
      <c r="B73" t="s">
        <v>7</v>
      </c>
      <c r="C73">
        <v>49.417000000000002</v>
      </c>
      <c r="D73">
        <v>49.417000000000002</v>
      </c>
      <c r="E73">
        <v>583.41200000000003</v>
      </c>
      <c r="F73">
        <v>333.41200000000003</v>
      </c>
      <c r="G73">
        <v>5.5</v>
      </c>
      <c r="I73">
        <v>1817196</v>
      </c>
      <c r="J73" s="1">
        <v>23292.73</v>
      </c>
      <c r="K73" s="1">
        <f t="shared" si="9"/>
        <v>10.055896573698925</v>
      </c>
      <c r="L73">
        <v>27685</v>
      </c>
      <c r="M73">
        <f t="shared" si="12"/>
        <v>2.1215632517098686E-3</v>
      </c>
      <c r="N73">
        <f t="shared" si="13"/>
        <v>2.5046956711385914E-2</v>
      </c>
      <c r="O73">
        <f t="shared" si="14"/>
        <v>2.7194094638112783E-2</v>
      </c>
      <c r="P73">
        <f t="shared" si="15"/>
        <v>0.18347608073097235</v>
      </c>
      <c r="Q73">
        <f t="shared" si="16"/>
        <v>2.7194094638112783E-2</v>
      </c>
      <c r="R73">
        <f t="shared" si="17"/>
        <v>0.32105067367526674</v>
      </c>
      <c r="S73">
        <f t="shared" si="10"/>
        <v>78.015586837609845</v>
      </c>
      <c r="T73">
        <f t="shared" si="11"/>
        <v>15235.010422651161</v>
      </c>
      <c r="U73">
        <v>1000</v>
      </c>
      <c r="V73">
        <v>1530</v>
      </c>
      <c r="W73">
        <v>3.6999999999999998E-2</v>
      </c>
    </row>
    <row r="74" spans="1:23" x14ac:dyDescent="0.3">
      <c r="A74">
        <v>1996</v>
      </c>
      <c r="B74" t="s">
        <v>8</v>
      </c>
      <c r="C74">
        <v>209</v>
      </c>
      <c r="D74">
        <v>209</v>
      </c>
      <c r="E74">
        <v>738.93000000000006</v>
      </c>
      <c r="F74">
        <v>738.93000000000006</v>
      </c>
      <c r="G74">
        <v>5.5</v>
      </c>
      <c r="I74">
        <v>7815148</v>
      </c>
      <c r="J74" s="1">
        <v>47709.83</v>
      </c>
      <c r="K74" s="1">
        <f t="shared" si="9"/>
        <v>10.772892735309506</v>
      </c>
      <c r="L74">
        <v>165464</v>
      </c>
      <c r="M74">
        <f t="shared" si="12"/>
        <v>4.3806486000893315E-3</v>
      </c>
      <c r="N74">
        <f t="shared" si="13"/>
        <v>1.5488003206047894E-2</v>
      </c>
      <c r="O74">
        <f t="shared" si="14"/>
        <v>2.6742935642421615E-2</v>
      </c>
      <c r="P74">
        <f t="shared" si="15"/>
        <v>9.4550992508395243E-2</v>
      </c>
      <c r="Q74">
        <f t="shared" si="16"/>
        <v>2.6742935642421615E-2</v>
      </c>
      <c r="R74">
        <f t="shared" si="17"/>
        <v>9.4550992508395243E-2</v>
      </c>
      <c r="S74">
        <f t="shared" si="10"/>
        <v>163.805823663593</v>
      </c>
      <c r="T74">
        <f t="shared" si="11"/>
        <v>21172.215804486365</v>
      </c>
      <c r="U74">
        <v>990</v>
      </c>
      <c r="V74">
        <v>1410</v>
      </c>
      <c r="W74">
        <v>7.3999999999999996E-2</v>
      </c>
    </row>
    <row r="75" spans="1:23" x14ac:dyDescent="0.3">
      <c r="A75">
        <v>1996</v>
      </c>
      <c r="B75" t="s">
        <v>9</v>
      </c>
      <c r="C75">
        <v>4224.4589999999998</v>
      </c>
      <c r="D75">
        <v>2014.4590000000001</v>
      </c>
      <c r="E75">
        <v>10544.477999999999</v>
      </c>
      <c r="F75">
        <v>3274.4780000000001</v>
      </c>
      <c r="G75">
        <v>5.5</v>
      </c>
      <c r="I75">
        <v>17947715</v>
      </c>
      <c r="J75" s="1">
        <v>34112.74</v>
      </c>
      <c r="K75" s="1">
        <f t="shared" si="9"/>
        <v>10.437426200536001</v>
      </c>
      <c r="L75">
        <v>430662</v>
      </c>
      <c r="M75">
        <f t="shared" si="12"/>
        <v>0.12383816134382639</v>
      </c>
      <c r="N75">
        <f t="shared" si="13"/>
        <v>0.30910674428380713</v>
      </c>
      <c r="O75">
        <f t="shared" si="14"/>
        <v>0.11224041611982361</v>
      </c>
      <c r="P75">
        <f t="shared" si="15"/>
        <v>0.182445397645327</v>
      </c>
      <c r="Q75">
        <f t="shared" si="16"/>
        <v>0.23537586818154846</v>
      </c>
      <c r="R75">
        <f t="shared" si="17"/>
        <v>0.58751088926919104</v>
      </c>
      <c r="S75">
        <f t="shared" si="10"/>
        <v>526.129387437069</v>
      </c>
      <c r="T75">
        <f t="shared" si="11"/>
        <v>23995.366541088933</v>
      </c>
      <c r="U75">
        <v>1000</v>
      </c>
      <c r="V75">
        <v>1460</v>
      </c>
      <c r="W75">
        <v>0.10199999999999999</v>
      </c>
    </row>
    <row r="76" spans="1:23" x14ac:dyDescent="0.3">
      <c r="A76">
        <v>1996</v>
      </c>
      <c r="B76" t="s">
        <v>10</v>
      </c>
      <c r="C76">
        <v>53.142000000000003</v>
      </c>
      <c r="D76">
        <v>53.142000000000003</v>
      </c>
      <c r="E76">
        <v>451.66800000000001</v>
      </c>
      <c r="F76">
        <v>451.66800000000001</v>
      </c>
      <c r="G76">
        <v>5.5</v>
      </c>
      <c r="I76">
        <v>4000567</v>
      </c>
      <c r="J76" s="1">
        <v>19858</v>
      </c>
      <c r="K76" s="1">
        <f t="shared" si="9"/>
        <v>9.8963622275935386</v>
      </c>
      <c r="L76">
        <v>86172</v>
      </c>
      <c r="M76">
        <f t="shared" si="12"/>
        <v>2.6761003122167388E-3</v>
      </c>
      <c r="N76">
        <f t="shared" si="13"/>
        <v>2.2744888709839862E-2</v>
      </c>
      <c r="O76">
        <f t="shared" si="14"/>
        <v>1.3283617047283548E-2</v>
      </c>
      <c r="P76">
        <f t="shared" si="15"/>
        <v>0.11290099628377677</v>
      </c>
      <c r="Q76">
        <f t="shared" si="16"/>
        <v>1.3283617047283548E-2</v>
      </c>
      <c r="R76">
        <f t="shared" si="17"/>
        <v>0.11290099628377677</v>
      </c>
      <c r="S76">
        <f t="shared" si="10"/>
        <v>201.45870681841072</v>
      </c>
      <c r="T76">
        <f t="shared" si="11"/>
        <v>21539.946712553497</v>
      </c>
      <c r="U76">
        <v>1054</v>
      </c>
      <c r="V76">
        <v>1665</v>
      </c>
      <c r="W76">
        <v>6.9000000000000006E-2</v>
      </c>
    </row>
    <row r="77" spans="1:23" x14ac:dyDescent="0.3">
      <c r="A77">
        <v>1996</v>
      </c>
      <c r="B77" t="s">
        <v>11</v>
      </c>
      <c r="C77">
        <v>49.034999999999997</v>
      </c>
      <c r="D77">
        <v>49.034999999999997</v>
      </c>
      <c r="E77">
        <v>121.12899999999999</v>
      </c>
      <c r="F77">
        <v>121.12899999999999</v>
      </c>
      <c r="G77">
        <v>5.5</v>
      </c>
      <c r="I77">
        <v>1084184</v>
      </c>
      <c r="J77" s="1">
        <v>2571.1</v>
      </c>
      <c r="K77" s="1">
        <f t="shared" si="9"/>
        <v>7.8520891018809351</v>
      </c>
      <c r="L77">
        <v>23255</v>
      </c>
      <c r="M77">
        <f t="shared" si="12"/>
        <v>1.9071603593792539E-2</v>
      </c>
      <c r="N77">
        <f t="shared" si="13"/>
        <v>4.7111742055929363E-2</v>
      </c>
      <c r="O77">
        <f t="shared" si="14"/>
        <v>4.5227562849110482E-2</v>
      </c>
      <c r="P77">
        <f t="shared" si="15"/>
        <v>0.11172365576322837</v>
      </c>
      <c r="Q77">
        <f t="shared" si="16"/>
        <v>4.5227562849110482E-2</v>
      </c>
      <c r="R77">
        <f t="shared" si="17"/>
        <v>0.11172365576322837</v>
      </c>
      <c r="S77">
        <f t="shared" si="10"/>
        <v>421.68099257127301</v>
      </c>
      <c r="T77">
        <f t="shared" si="11"/>
        <v>21449.311187030984</v>
      </c>
      <c r="U77">
        <v>1060</v>
      </c>
      <c r="V77">
        <v>1665</v>
      </c>
      <c r="W77">
        <v>5.5E-2</v>
      </c>
    </row>
    <row r="78" spans="1:23" x14ac:dyDescent="0.3">
      <c r="A78">
        <v>1996</v>
      </c>
      <c r="B78" t="s">
        <v>12</v>
      </c>
      <c r="C78">
        <v>81.37</v>
      </c>
      <c r="D78">
        <v>81.37</v>
      </c>
      <c r="E78">
        <v>643.41200000000003</v>
      </c>
      <c r="F78">
        <v>643.41200000000003</v>
      </c>
      <c r="G78">
        <v>5.5</v>
      </c>
      <c r="I78">
        <v>4545702</v>
      </c>
      <c r="J78" s="1">
        <v>18449.990000000002</v>
      </c>
      <c r="K78" s="1">
        <f t="shared" si="9"/>
        <v>9.8228191074631059</v>
      </c>
      <c r="L78">
        <v>73008</v>
      </c>
      <c r="M78">
        <f t="shared" si="12"/>
        <v>4.4103004933878009E-3</v>
      </c>
      <c r="N78">
        <f t="shared" si="13"/>
        <v>3.487329803430788E-2</v>
      </c>
      <c r="O78">
        <f t="shared" si="14"/>
        <v>1.7900425500835735E-2</v>
      </c>
      <c r="P78">
        <f t="shared" si="15"/>
        <v>0.14154293440265112</v>
      </c>
      <c r="Q78">
        <f t="shared" si="16"/>
        <v>1.7900425500835735E-2</v>
      </c>
      <c r="R78">
        <f t="shared" si="17"/>
        <v>0.14154293440265112</v>
      </c>
      <c r="S78">
        <f t="shared" si="10"/>
        <v>246.37964573422531</v>
      </c>
      <c r="T78">
        <f t="shared" si="11"/>
        <v>16060.885645385464</v>
      </c>
      <c r="U78">
        <v>1040</v>
      </c>
      <c r="V78">
        <v>1630</v>
      </c>
      <c r="W78">
        <v>4.1000000000000002E-2</v>
      </c>
    </row>
    <row r="79" spans="1:23" x14ac:dyDescent="0.3">
      <c r="A79">
        <v>1996</v>
      </c>
      <c r="B79" t="s">
        <v>13</v>
      </c>
      <c r="C79">
        <v>4.5999999999999996</v>
      </c>
      <c r="D79">
        <v>4.5999999999999996</v>
      </c>
      <c r="E79">
        <v>223.93799999999999</v>
      </c>
      <c r="F79">
        <v>223.93799999999999</v>
      </c>
      <c r="G79">
        <v>5.5</v>
      </c>
      <c r="I79">
        <v>2723620</v>
      </c>
      <c r="J79" s="1">
        <v>20452.14</v>
      </c>
      <c r="K79" s="1">
        <f t="shared" si="9"/>
        <v>9.9258428014727649</v>
      </c>
      <c r="L79">
        <v>40069</v>
      </c>
      <c r="M79">
        <f t="shared" si="12"/>
        <v>2.2491533893274736E-4</v>
      </c>
      <c r="N79">
        <f t="shared" si="13"/>
        <v>1.0949367645635127E-2</v>
      </c>
      <c r="O79">
        <f t="shared" si="14"/>
        <v>1.6889287051791366E-3</v>
      </c>
      <c r="P79">
        <f t="shared" si="15"/>
        <v>8.2220720952262058E-2</v>
      </c>
      <c r="Q79">
        <f t="shared" si="16"/>
        <v>1.6889287051791366E-3</v>
      </c>
      <c r="R79">
        <f t="shared" si="17"/>
        <v>8.2220720952262058E-2</v>
      </c>
      <c r="S79">
        <f t="shared" si="10"/>
        <v>133.17041639652379</v>
      </c>
      <c r="T79">
        <f t="shared" si="11"/>
        <v>14711.670497352787</v>
      </c>
      <c r="U79">
        <v>1020</v>
      </c>
      <c r="V79">
        <v>1555</v>
      </c>
      <c r="W79">
        <v>5.0999999999999997E-2</v>
      </c>
    </row>
    <row r="80" spans="1:23" x14ac:dyDescent="0.3">
      <c r="A80">
        <v>1996</v>
      </c>
      <c r="B80" t="s">
        <v>14</v>
      </c>
      <c r="C80">
        <v>78.290000000000006</v>
      </c>
      <c r="D80">
        <v>37.79</v>
      </c>
      <c r="E80">
        <v>590.048</v>
      </c>
      <c r="F80">
        <v>309.34800000000001</v>
      </c>
      <c r="G80">
        <v>5.5</v>
      </c>
      <c r="I80">
        <v>2742293</v>
      </c>
      <c r="J80" s="1">
        <v>15802.27</v>
      </c>
      <c r="K80" s="1">
        <f t="shared" si="9"/>
        <v>9.6679088795814607</v>
      </c>
      <c r="L80">
        <v>59664</v>
      </c>
      <c r="M80">
        <f t="shared" si="12"/>
        <v>4.954351495070012E-3</v>
      </c>
      <c r="N80">
        <f t="shared" si="13"/>
        <v>3.7339445535356626E-2</v>
      </c>
      <c r="O80">
        <f t="shared" si="14"/>
        <v>1.3780438487061741E-2</v>
      </c>
      <c r="P80">
        <f t="shared" si="15"/>
        <v>0.11280632667625232</v>
      </c>
      <c r="Q80">
        <f t="shared" si="16"/>
        <v>2.8549101062504991E-2</v>
      </c>
      <c r="R80">
        <f t="shared" si="17"/>
        <v>0.21516592136580592</v>
      </c>
      <c r="S80">
        <f t="shared" si="10"/>
        <v>173.53791575514151</v>
      </c>
      <c r="T80">
        <f t="shared" si="11"/>
        <v>21756.974911141879</v>
      </c>
      <c r="U80">
        <v>975</v>
      </c>
      <c r="V80">
        <v>1500</v>
      </c>
      <c r="W80">
        <v>8.1000000000000003E-2</v>
      </c>
    </row>
    <row r="81" spans="1:23" x14ac:dyDescent="0.3">
      <c r="A81">
        <v>1996</v>
      </c>
      <c r="B81" t="s">
        <v>15</v>
      </c>
      <c r="C81">
        <v>29.52</v>
      </c>
      <c r="D81">
        <v>29.52</v>
      </c>
      <c r="E81">
        <v>541.95299999999997</v>
      </c>
      <c r="F81">
        <v>541.95299999999997</v>
      </c>
      <c r="G81">
        <v>5.5</v>
      </c>
      <c r="I81">
        <v>2491119</v>
      </c>
      <c r="J81" s="1">
        <v>16202.37</v>
      </c>
      <c r="K81" s="1">
        <f t="shared" si="9"/>
        <v>9.692912806816512</v>
      </c>
      <c r="L81">
        <v>35606</v>
      </c>
      <c r="M81">
        <f t="shared" si="12"/>
        <v>1.8219556768546822E-3</v>
      </c>
      <c r="N81">
        <f t="shared" si="13"/>
        <v>3.3448995424743416E-2</v>
      </c>
      <c r="O81">
        <f t="shared" si="14"/>
        <v>1.1850096282032291E-2</v>
      </c>
      <c r="P81">
        <f t="shared" si="15"/>
        <v>0.21755403896803002</v>
      </c>
      <c r="Q81">
        <f t="shared" si="16"/>
        <v>1.1850096282032291E-2</v>
      </c>
      <c r="R81">
        <f t="shared" si="17"/>
        <v>0.21755403896803002</v>
      </c>
      <c r="S81">
        <f t="shared" si="10"/>
        <v>153.75028468057451</v>
      </c>
      <c r="T81">
        <f t="shared" si="11"/>
        <v>14293.175075136916</v>
      </c>
      <c r="U81">
        <v>1000</v>
      </c>
      <c r="V81">
        <v>1500</v>
      </c>
      <c r="W81">
        <v>4.4999999999999998E-2</v>
      </c>
    </row>
    <row r="82" spans="1:23" x14ac:dyDescent="0.3">
      <c r="A82">
        <v>1997</v>
      </c>
      <c r="B82" t="s">
        <v>0</v>
      </c>
      <c r="C82">
        <v>629.20500000000004</v>
      </c>
      <c r="D82">
        <v>526.20500000000004</v>
      </c>
      <c r="E82">
        <v>5585.5810000000001</v>
      </c>
      <c r="F82">
        <v>1672.0810000000001</v>
      </c>
      <c r="G82">
        <v>5.9</v>
      </c>
      <c r="I82">
        <v>10396610</v>
      </c>
      <c r="J82" s="1">
        <v>35673.71</v>
      </c>
      <c r="K82" s="1">
        <f t="shared" si="9"/>
        <v>10.482169281915503</v>
      </c>
      <c r="L82">
        <v>282190</v>
      </c>
      <c r="M82">
        <f t="shared" si="12"/>
        <v>1.7637778633060593E-2</v>
      </c>
      <c r="N82">
        <f t="shared" si="13"/>
        <v>0.15657415502901156</v>
      </c>
      <c r="O82">
        <f t="shared" si="14"/>
        <v>5.0613132549936948E-2</v>
      </c>
      <c r="P82">
        <f t="shared" si="15"/>
        <v>0.16082944344358405</v>
      </c>
      <c r="Q82">
        <f t="shared" si="16"/>
        <v>6.052020802934803E-2</v>
      </c>
      <c r="R82">
        <f t="shared" si="17"/>
        <v>0.53725021906179038</v>
      </c>
      <c r="S82">
        <f t="shared" si="10"/>
        <v>291.43618648018389</v>
      </c>
      <c r="T82">
        <f t="shared" si="11"/>
        <v>27142.501257621476</v>
      </c>
      <c r="U82">
        <v>1100</v>
      </c>
      <c r="V82">
        <v>1755</v>
      </c>
      <c r="W82">
        <v>0.121</v>
      </c>
    </row>
    <row r="83" spans="1:23" x14ac:dyDescent="0.3">
      <c r="A83">
        <v>1997</v>
      </c>
      <c r="B83" t="s">
        <v>1</v>
      </c>
      <c r="C83">
        <v>2310.652</v>
      </c>
      <c r="D83">
        <v>1214.652</v>
      </c>
      <c r="E83">
        <v>3810.8530000000001</v>
      </c>
      <c r="F83">
        <v>2636.5529999999999</v>
      </c>
      <c r="G83">
        <v>5.9</v>
      </c>
      <c r="I83">
        <v>12066375</v>
      </c>
      <c r="J83" s="1">
        <v>70542.03</v>
      </c>
      <c r="K83" s="1">
        <f t="shared" si="9"/>
        <v>11.163963981374263</v>
      </c>
      <c r="L83">
        <v>319866</v>
      </c>
      <c r="M83">
        <f t="shared" si="12"/>
        <v>3.2755677714406572E-2</v>
      </c>
      <c r="N83">
        <f t="shared" si="13"/>
        <v>5.4022445909197685E-2</v>
      </c>
      <c r="O83">
        <f t="shared" si="14"/>
        <v>0.10066420113745843</v>
      </c>
      <c r="P83">
        <f t="shared" si="15"/>
        <v>0.21850414892625167</v>
      </c>
      <c r="Q83">
        <f t="shared" si="16"/>
        <v>0.19149512591809884</v>
      </c>
      <c r="R83">
        <f t="shared" si="17"/>
        <v>0.31582418083310027</v>
      </c>
      <c r="S83">
        <f t="shared" si="10"/>
        <v>171.05227904555625</v>
      </c>
      <c r="T83">
        <f t="shared" si="11"/>
        <v>26508.872797339714</v>
      </c>
      <c r="U83">
        <v>1180</v>
      </c>
      <c r="V83">
        <v>1805</v>
      </c>
      <c r="W83">
        <v>6.0999999999999999E-2</v>
      </c>
    </row>
    <row r="84" spans="1:23" x14ac:dyDescent="0.3">
      <c r="A84">
        <v>1997</v>
      </c>
      <c r="B84" t="s">
        <v>2</v>
      </c>
      <c r="C84">
        <v>168.24600000000001</v>
      </c>
      <c r="D84">
        <v>76.326000000000008</v>
      </c>
      <c r="E84">
        <v>553.89400000000001</v>
      </c>
      <c r="F84">
        <v>461.97400000000005</v>
      </c>
      <c r="G84">
        <v>5.9</v>
      </c>
      <c r="I84">
        <v>3425759</v>
      </c>
      <c r="J84" s="1">
        <v>891.12</v>
      </c>
      <c r="K84" s="1">
        <f t="shared" si="9"/>
        <v>6.7924790985369343</v>
      </c>
      <c r="L84">
        <v>83735</v>
      </c>
      <c r="M84">
        <f t="shared" si="12"/>
        <v>0.18880285483436576</v>
      </c>
      <c r="N84">
        <f t="shared" si="13"/>
        <v>0.62157060777448603</v>
      </c>
      <c r="O84">
        <f t="shared" si="14"/>
        <v>2.2280026119759159E-2</v>
      </c>
      <c r="P84">
        <f t="shared" si="15"/>
        <v>0.13485303548790212</v>
      </c>
      <c r="Q84">
        <f t="shared" si="16"/>
        <v>4.911203619402299E-2</v>
      </c>
      <c r="R84">
        <f t="shared" si="17"/>
        <v>0.16168504556216592</v>
      </c>
      <c r="S84">
        <f t="shared" si="10"/>
        <v>3844.3296076847114</v>
      </c>
      <c r="T84">
        <f t="shared" si="11"/>
        <v>24442.758524461296</v>
      </c>
      <c r="U84">
        <v>1009</v>
      </c>
      <c r="V84">
        <v>1590</v>
      </c>
      <c r="W84">
        <v>0.13200000000000001</v>
      </c>
    </row>
    <row r="85" spans="1:23" x14ac:dyDescent="0.3">
      <c r="A85">
        <v>1997</v>
      </c>
      <c r="B85" t="s">
        <v>3</v>
      </c>
      <c r="C85">
        <v>27.64</v>
      </c>
      <c r="D85">
        <v>27.64</v>
      </c>
      <c r="E85">
        <v>590.29999999999995</v>
      </c>
      <c r="F85">
        <v>590.29999999999995</v>
      </c>
      <c r="G85">
        <v>5.9</v>
      </c>
      <c r="I85">
        <v>2573291</v>
      </c>
      <c r="J85" s="1">
        <v>29654.38</v>
      </c>
      <c r="K85" s="1">
        <f t="shared" si="9"/>
        <v>10.297365116955973</v>
      </c>
      <c r="L85">
        <v>40563</v>
      </c>
      <c r="M85">
        <f t="shared" si="12"/>
        <v>9.3207141744322422E-4</v>
      </c>
      <c r="N85">
        <f t="shared" si="13"/>
        <v>1.990599702303673E-2</v>
      </c>
      <c r="O85">
        <f t="shared" si="14"/>
        <v>1.0741109342083737E-2</v>
      </c>
      <c r="P85">
        <f t="shared" si="15"/>
        <v>0.22939496543531221</v>
      </c>
      <c r="Q85">
        <f t="shared" si="16"/>
        <v>1.0741109342083737E-2</v>
      </c>
      <c r="R85">
        <f t="shared" si="17"/>
        <v>0.22939496543531221</v>
      </c>
      <c r="S85">
        <f t="shared" si="10"/>
        <v>86.776085016783355</v>
      </c>
      <c r="T85">
        <f t="shared" si="11"/>
        <v>15763.083149165795</v>
      </c>
      <c r="U85">
        <v>1005</v>
      </c>
      <c r="V85">
        <v>1615</v>
      </c>
      <c r="W85">
        <v>2.9000000000000001E-2</v>
      </c>
    </row>
    <row r="86" spans="1:23" x14ac:dyDescent="0.3">
      <c r="A86">
        <v>1997</v>
      </c>
      <c r="B86" t="s">
        <v>4</v>
      </c>
      <c r="C86">
        <v>29.82</v>
      </c>
      <c r="D86">
        <v>29.82</v>
      </c>
      <c r="E86">
        <v>202.42</v>
      </c>
      <c r="F86">
        <v>202.42</v>
      </c>
      <c r="G86">
        <v>5.9</v>
      </c>
      <c r="I86">
        <v>673883</v>
      </c>
      <c r="J86" s="1">
        <v>419.84</v>
      </c>
      <c r="K86" s="1">
        <f t="shared" si="9"/>
        <v>6.0398736863156692</v>
      </c>
      <c r="L86">
        <v>21087</v>
      </c>
      <c r="M86">
        <f t="shared" si="12"/>
        <v>7.1027057926829271E-2</v>
      </c>
      <c r="N86">
        <f t="shared" si="13"/>
        <v>0.48213605182926828</v>
      </c>
      <c r="O86">
        <f t="shared" si="14"/>
        <v>4.4251004996416293E-2</v>
      </c>
      <c r="P86">
        <f t="shared" si="15"/>
        <v>0.3003785523599794</v>
      </c>
      <c r="Q86">
        <f t="shared" si="16"/>
        <v>4.4251004996416293E-2</v>
      </c>
      <c r="R86">
        <f t="shared" si="17"/>
        <v>0.3003785523599794</v>
      </c>
      <c r="S86">
        <f t="shared" si="10"/>
        <v>1605.0947980182927</v>
      </c>
      <c r="T86">
        <f t="shared" si="11"/>
        <v>31291.782104608665</v>
      </c>
      <c r="U86">
        <v>980</v>
      </c>
      <c r="V86">
        <v>1455</v>
      </c>
      <c r="W86">
        <v>0.13100000000000001</v>
      </c>
    </row>
    <row r="87" spans="1:23" x14ac:dyDescent="0.3">
      <c r="A87">
        <v>1997</v>
      </c>
      <c r="B87" t="s">
        <v>5</v>
      </c>
      <c r="C87">
        <v>625.21900000000005</v>
      </c>
      <c r="D87">
        <v>625.21900000000005</v>
      </c>
      <c r="E87">
        <v>975.91700000000003</v>
      </c>
      <c r="F87">
        <v>924.43700000000001</v>
      </c>
      <c r="G87">
        <v>5.9</v>
      </c>
      <c r="I87">
        <v>1704731</v>
      </c>
      <c r="J87" s="1">
        <v>755.09</v>
      </c>
      <c r="K87" s="1">
        <f t="shared" si="9"/>
        <v>6.6268369474426514</v>
      </c>
      <c r="L87">
        <v>73831</v>
      </c>
      <c r="M87">
        <f t="shared" si="12"/>
        <v>0.82800593306758141</v>
      </c>
      <c r="N87">
        <f t="shared" si="13"/>
        <v>1.2924512309790885</v>
      </c>
      <c r="O87">
        <f t="shared" si="14"/>
        <v>0.36675522413800182</v>
      </c>
      <c r="P87">
        <f t="shared" si="15"/>
        <v>0.54227734463677846</v>
      </c>
      <c r="Q87">
        <f t="shared" si="16"/>
        <v>0.36675522413800182</v>
      </c>
      <c r="R87">
        <f t="shared" si="17"/>
        <v>0.57247565744976769</v>
      </c>
      <c r="S87">
        <f t="shared" si="10"/>
        <v>2257.6527301381293</v>
      </c>
      <c r="T87">
        <f t="shared" si="11"/>
        <v>43309.472286243399</v>
      </c>
      <c r="U87">
        <v>970</v>
      </c>
      <c r="V87">
        <v>1430</v>
      </c>
      <c r="W87">
        <v>0.13900000000000001</v>
      </c>
    </row>
    <row r="88" spans="1:23" x14ac:dyDescent="0.3">
      <c r="A88">
        <v>1997</v>
      </c>
      <c r="B88" t="s">
        <v>6</v>
      </c>
      <c r="C88">
        <v>96.73</v>
      </c>
      <c r="D88">
        <v>96.73</v>
      </c>
      <c r="E88">
        <v>723.29700000000003</v>
      </c>
      <c r="F88">
        <v>723.29700000000003</v>
      </c>
      <c r="G88">
        <v>5.9</v>
      </c>
      <c r="I88">
        <v>6031705</v>
      </c>
      <c r="J88" s="1">
        <v>21115.67</v>
      </c>
      <c r="K88" s="1">
        <f t="shared" si="9"/>
        <v>9.9577706978615481</v>
      </c>
      <c r="L88">
        <v>178011</v>
      </c>
      <c r="M88">
        <f t="shared" si="12"/>
        <v>4.5809581225696372E-3</v>
      </c>
      <c r="N88">
        <f t="shared" si="13"/>
        <v>3.4254039772358635E-2</v>
      </c>
      <c r="O88">
        <f t="shared" si="14"/>
        <v>1.603692488276532E-2</v>
      </c>
      <c r="P88">
        <f t="shared" si="15"/>
        <v>0.11991584469068033</v>
      </c>
      <c r="Q88">
        <f t="shared" si="16"/>
        <v>1.603692488276532E-2</v>
      </c>
      <c r="R88">
        <f t="shared" si="17"/>
        <v>0.11991584469068033</v>
      </c>
      <c r="S88">
        <f t="shared" si="10"/>
        <v>285.65065659768317</v>
      </c>
      <c r="T88">
        <f t="shared" si="11"/>
        <v>29512.550763009796</v>
      </c>
      <c r="U88">
        <v>1030</v>
      </c>
      <c r="V88">
        <v>1540</v>
      </c>
      <c r="W88">
        <v>0.112</v>
      </c>
    </row>
    <row r="89" spans="1:23" x14ac:dyDescent="0.3">
      <c r="A89">
        <v>1997</v>
      </c>
      <c r="B89" t="s">
        <v>7</v>
      </c>
      <c r="C89">
        <v>23.044</v>
      </c>
      <c r="D89">
        <v>23.044</v>
      </c>
      <c r="E89">
        <v>606.45600000000002</v>
      </c>
      <c r="F89">
        <v>356.45600000000002</v>
      </c>
      <c r="G89">
        <v>5.9</v>
      </c>
      <c r="I89">
        <v>1807799</v>
      </c>
      <c r="J89" s="1">
        <v>23292.73</v>
      </c>
      <c r="K89" s="1">
        <f t="shared" si="9"/>
        <v>10.055896573698925</v>
      </c>
      <c r="L89">
        <v>28134</v>
      </c>
      <c r="M89">
        <f t="shared" si="12"/>
        <v>9.8932156084752623E-4</v>
      </c>
      <c r="N89">
        <f t="shared" si="13"/>
        <v>2.603627827223344E-2</v>
      </c>
      <c r="O89">
        <f t="shared" si="14"/>
        <v>1.2746992337090573E-2</v>
      </c>
      <c r="P89">
        <f t="shared" si="15"/>
        <v>0.19717678790617763</v>
      </c>
      <c r="Q89">
        <f t="shared" si="16"/>
        <v>1.2746992337090573E-2</v>
      </c>
      <c r="R89">
        <f t="shared" si="17"/>
        <v>0.33546649821136088</v>
      </c>
      <c r="S89">
        <f t="shared" si="10"/>
        <v>77.612156239307282</v>
      </c>
      <c r="T89">
        <f t="shared" si="11"/>
        <v>15562.570838904103</v>
      </c>
      <c r="U89">
        <v>1000</v>
      </c>
      <c r="V89">
        <v>1530</v>
      </c>
      <c r="W89">
        <v>3.6999999999999998E-2</v>
      </c>
    </row>
    <row r="90" spans="1:23" x14ac:dyDescent="0.3">
      <c r="A90">
        <v>1997</v>
      </c>
      <c r="B90" t="s">
        <v>8</v>
      </c>
      <c r="C90">
        <v>136.29</v>
      </c>
      <c r="D90">
        <v>136.29</v>
      </c>
      <c r="E90">
        <v>875.22</v>
      </c>
      <c r="F90">
        <v>875.22</v>
      </c>
      <c r="G90">
        <v>5.9</v>
      </c>
      <c r="I90">
        <v>7845398</v>
      </c>
      <c r="J90" s="1">
        <v>47709.83</v>
      </c>
      <c r="K90" s="1">
        <f t="shared" si="9"/>
        <v>10.772892735309506</v>
      </c>
      <c r="L90">
        <v>168598</v>
      </c>
      <c r="M90">
        <f t="shared" si="12"/>
        <v>2.8566440081635165E-3</v>
      </c>
      <c r="N90">
        <f t="shared" si="13"/>
        <v>1.8344647214211411E-2</v>
      </c>
      <c r="O90">
        <f t="shared" si="14"/>
        <v>1.7371967617194183E-2</v>
      </c>
      <c r="P90">
        <f t="shared" si="15"/>
        <v>0.11155839385076449</v>
      </c>
      <c r="Q90">
        <f t="shared" si="16"/>
        <v>1.7371967617194183E-2</v>
      </c>
      <c r="R90">
        <f t="shared" si="17"/>
        <v>0.11155839385076449</v>
      </c>
      <c r="S90">
        <f t="shared" si="10"/>
        <v>164.43986490834277</v>
      </c>
      <c r="T90">
        <f t="shared" si="11"/>
        <v>21490.050600364699</v>
      </c>
      <c r="U90">
        <v>990</v>
      </c>
      <c r="V90">
        <v>1410</v>
      </c>
      <c r="W90">
        <v>7.3999999999999996E-2</v>
      </c>
    </row>
    <row r="91" spans="1:23" x14ac:dyDescent="0.3">
      <c r="A91">
        <v>1997</v>
      </c>
      <c r="B91" t="s">
        <v>9</v>
      </c>
      <c r="C91">
        <v>3581.3809999999999</v>
      </c>
      <c r="D91">
        <v>2896.9810000000002</v>
      </c>
      <c r="E91">
        <v>14125.859</v>
      </c>
      <c r="F91">
        <v>6171.4590000000007</v>
      </c>
      <c r="G91">
        <v>5.9</v>
      </c>
      <c r="I91">
        <v>17974487</v>
      </c>
      <c r="J91" s="1">
        <v>34112.74</v>
      </c>
      <c r="K91" s="1">
        <f t="shared" si="9"/>
        <v>10.437426200536001</v>
      </c>
      <c r="L91">
        <v>440888</v>
      </c>
      <c r="M91">
        <f t="shared" si="12"/>
        <v>0.10498661203995927</v>
      </c>
      <c r="N91">
        <f t="shared" si="13"/>
        <v>0.41409335632376648</v>
      </c>
      <c r="O91">
        <f t="shared" si="14"/>
        <v>0.16117183205284247</v>
      </c>
      <c r="P91">
        <f t="shared" si="15"/>
        <v>0.34334548741224163</v>
      </c>
      <c r="Q91">
        <f t="shared" si="16"/>
        <v>0.19924802304510833</v>
      </c>
      <c r="R91">
        <f t="shared" si="17"/>
        <v>0.7858838474778167</v>
      </c>
      <c r="S91">
        <f t="shared" si="10"/>
        <v>526.91419686603899</v>
      </c>
      <c r="T91">
        <f t="shared" si="11"/>
        <v>24528.544263878019</v>
      </c>
      <c r="U91">
        <v>1000</v>
      </c>
      <c r="V91">
        <v>1460</v>
      </c>
      <c r="W91">
        <v>0.10199999999999999</v>
      </c>
    </row>
    <row r="92" spans="1:23" x14ac:dyDescent="0.3">
      <c r="A92">
        <v>1997</v>
      </c>
      <c r="B92" t="s">
        <v>10</v>
      </c>
      <c r="C92">
        <v>213.30799999999999</v>
      </c>
      <c r="D92">
        <v>121.30800000000001</v>
      </c>
      <c r="E92">
        <v>664.976</v>
      </c>
      <c r="F92">
        <v>572.976</v>
      </c>
      <c r="G92">
        <v>5.9</v>
      </c>
      <c r="I92">
        <v>4017828</v>
      </c>
      <c r="J92" s="1">
        <v>19858</v>
      </c>
      <c r="K92" s="1">
        <f t="shared" si="9"/>
        <v>9.8963622275935386</v>
      </c>
      <c r="L92">
        <v>88827</v>
      </c>
      <c r="M92">
        <f t="shared" si="12"/>
        <v>1.0741665827374357E-2</v>
      </c>
      <c r="N92">
        <f t="shared" si="13"/>
        <v>3.3486554537214219E-2</v>
      </c>
      <c r="O92">
        <f t="shared" si="14"/>
        <v>3.0192432329109162E-2</v>
      </c>
      <c r="P92">
        <f t="shared" si="15"/>
        <v>0.14260839438622061</v>
      </c>
      <c r="Q92">
        <f t="shared" si="16"/>
        <v>5.3090376193306435E-2</v>
      </c>
      <c r="R92">
        <f t="shared" si="17"/>
        <v>0.16550633825041788</v>
      </c>
      <c r="S92">
        <f t="shared" si="10"/>
        <v>202.32792829086515</v>
      </c>
      <c r="T92">
        <f t="shared" si="11"/>
        <v>22108.213691576642</v>
      </c>
      <c r="U92">
        <v>1054</v>
      </c>
      <c r="V92">
        <v>1665</v>
      </c>
      <c r="W92">
        <v>6.9000000000000006E-2</v>
      </c>
    </row>
    <row r="93" spans="1:23" x14ac:dyDescent="0.3">
      <c r="A93">
        <v>1997</v>
      </c>
      <c r="B93" t="s">
        <v>11</v>
      </c>
      <c r="C93">
        <v>209.755</v>
      </c>
      <c r="D93">
        <v>169.85499999999999</v>
      </c>
      <c r="E93">
        <v>330.88400000000001</v>
      </c>
      <c r="F93">
        <v>290.98399999999998</v>
      </c>
      <c r="G93">
        <v>5.9</v>
      </c>
      <c r="I93">
        <v>1080790</v>
      </c>
      <c r="J93" s="1">
        <v>2571.1</v>
      </c>
      <c r="K93" s="1">
        <f t="shared" si="9"/>
        <v>7.8520891018809351</v>
      </c>
      <c r="L93">
        <v>23730</v>
      </c>
      <c r="M93">
        <f t="shared" si="12"/>
        <v>8.1581813231690711E-2</v>
      </c>
      <c r="N93">
        <f t="shared" si="13"/>
        <v>0.12869355528762008</v>
      </c>
      <c r="O93">
        <f t="shared" si="14"/>
        <v>0.15715818984261512</v>
      </c>
      <c r="P93">
        <f t="shared" si="15"/>
        <v>0.2692326909020254</v>
      </c>
      <c r="Q93">
        <f t="shared" si="16"/>
        <v>0.1940756298633407</v>
      </c>
      <c r="R93">
        <f t="shared" si="17"/>
        <v>0.30615013092275095</v>
      </c>
      <c r="S93">
        <f t="shared" si="10"/>
        <v>420.36093500836222</v>
      </c>
      <c r="T93">
        <f t="shared" si="11"/>
        <v>21956.16169653679</v>
      </c>
      <c r="U93">
        <v>1060</v>
      </c>
      <c r="V93">
        <v>1665</v>
      </c>
      <c r="W93">
        <v>5.5E-2</v>
      </c>
    </row>
    <row r="94" spans="1:23" x14ac:dyDescent="0.3">
      <c r="A94">
        <v>1997</v>
      </c>
      <c r="B94" t="s">
        <v>12</v>
      </c>
      <c r="C94">
        <v>57.854999999999997</v>
      </c>
      <c r="D94">
        <v>57.854999999999997</v>
      </c>
      <c r="E94">
        <v>701.26700000000005</v>
      </c>
      <c r="F94">
        <v>701.26700000000005</v>
      </c>
      <c r="G94">
        <v>5.9</v>
      </c>
      <c r="I94">
        <v>4522412</v>
      </c>
      <c r="J94" s="1">
        <v>18449.990000000002</v>
      </c>
      <c r="K94" s="1">
        <f t="shared" si="9"/>
        <v>9.8228191074631059</v>
      </c>
      <c r="L94">
        <v>72954</v>
      </c>
      <c r="M94">
        <f t="shared" si="12"/>
        <v>3.135774057330112E-3</v>
      </c>
      <c r="N94">
        <f t="shared" si="13"/>
        <v>3.8009072091637987E-2</v>
      </c>
      <c r="O94">
        <f t="shared" si="14"/>
        <v>1.2792952079554007E-2</v>
      </c>
      <c r="P94">
        <f t="shared" si="15"/>
        <v>0.15506481939283728</v>
      </c>
      <c r="Q94">
        <f t="shared" si="16"/>
        <v>1.2792952079554007E-2</v>
      </c>
      <c r="R94">
        <f t="shared" si="17"/>
        <v>0.15506481939283728</v>
      </c>
      <c r="S94">
        <f t="shared" si="10"/>
        <v>245.11731442672865</v>
      </c>
      <c r="T94">
        <f t="shared" si="11"/>
        <v>16131.657177629992</v>
      </c>
      <c r="U94">
        <v>1040</v>
      </c>
      <c r="V94">
        <v>1630</v>
      </c>
      <c r="W94">
        <v>4.1000000000000002E-2</v>
      </c>
    </row>
    <row r="95" spans="1:23" x14ac:dyDescent="0.3">
      <c r="A95">
        <v>1997</v>
      </c>
      <c r="B95" t="s">
        <v>13</v>
      </c>
      <c r="C95">
        <v>26.099999999999998</v>
      </c>
      <c r="D95">
        <v>26.099999999999998</v>
      </c>
      <c r="E95">
        <v>250.03800000000001</v>
      </c>
      <c r="F95">
        <v>250.03800000000001</v>
      </c>
      <c r="G95">
        <v>5.9</v>
      </c>
      <c r="I95">
        <v>2701690</v>
      </c>
      <c r="J95" s="1">
        <v>20452.14</v>
      </c>
      <c r="K95" s="1">
        <f t="shared" si="9"/>
        <v>9.9258428014727649</v>
      </c>
      <c r="L95">
        <v>41026</v>
      </c>
      <c r="M95">
        <f t="shared" si="12"/>
        <v>1.2761500752488492E-3</v>
      </c>
      <c r="N95">
        <f t="shared" si="13"/>
        <v>1.2225517720883977E-2</v>
      </c>
      <c r="O95">
        <f t="shared" si="14"/>
        <v>9.660619834251892E-3</v>
      </c>
      <c r="P95">
        <f t="shared" si="15"/>
        <v>9.2548738012133147E-2</v>
      </c>
      <c r="Q95">
        <f t="shared" si="16"/>
        <v>9.660619834251892E-3</v>
      </c>
      <c r="R95">
        <f t="shared" si="17"/>
        <v>9.2548738012133147E-2</v>
      </c>
      <c r="S95">
        <f t="shared" si="10"/>
        <v>132.09815696548137</v>
      </c>
      <c r="T95">
        <f t="shared" si="11"/>
        <v>15185.30993563288</v>
      </c>
      <c r="U95">
        <v>1020</v>
      </c>
      <c r="V95">
        <v>1555</v>
      </c>
      <c r="W95">
        <v>5.0999999999999997E-2</v>
      </c>
    </row>
    <row r="96" spans="1:23" x14ac:dyDescent="0.3">
      <c r="A96">
        <v>1997</v>
      </c>
      <c r="B96" t="s">
        <v>14</v>
      </c>
      <c r="C96">
        <v>174.63</v>
      </c>
      <c r="D96">
        <v>174.63</v>
      </c>
      <c r="E96">
        <v>764.678</v>
      </c>
      <c r="F96">
        <v>483.97800000000001</v>
      </c>
      <c r="G96">
        <v>5.9</v>
      </c>
      <c r="I96">
        <v>2756473</v>
      </c>
      <c r="J96" s="1">
        <v>15802.27</v>
      </c>
      <c r="K96" s="1">
        <f t="shared" si="9"/>
        <v>9.6679088795814607</v>
      </c>
      <c r="L96">
        <v>60983</v>
      </c>
      <c r="M96">
        <f t="shared" si="12"/>
        <v>1.1050943946660827E-2</v>
      </c>
      <c r="N96">
        <f t="shared" si="13"/>
        <v>4.8390389482017453E-2</v>
      </c>
      <c r="O96">
        <f t="shared" si="14"/>
        <v>6.3352697450691511E-2</v>
      </c>
      <c r="P96">
        <f t="shared" si="15"/>
        <v>0.17557871961742416</v>
      </c>
      <c r="Q96">
        <f t="shared" si="16"/>
        <v>6.3352697450691511E-2</v>
      </c>
      <c r="R96">
        <f t="shared" si="17"/>
        <v>0.27741175045066646</v>
      </c>
      <c r="S96">
        <f t="shared" si="10"/>
        <v>174.43525518802045</v>
      </c>
      <c r="T96">
        <f t="shared" si="11"/>
        <v>22123.561522278651</v>
      </c>
      <c r="U96">
        <v>975</v>
      </c>
      <c r="V96">
        <v>1500</v>
      </c>
      <c r="W96">
        <v>8.1000000000000003E-2</v>
      </c>
    </row>
    <row r="97" spans="1:23" x14ac:dyDescent="0.3">
      <c r="A97">
        <v>1997</v>
      </c>
      <c r="B97" t="s">
        <v>15</v>
      </c>
      <c r="C97">
        <v>79.540000000000006</v>
      </c>
      <c r="D97">
        <v>79.540000000000006</v>
      </c>
      <c r="E97">
        <v>621.49299999999994</v>
      </c>
      <c r="F97">
        <v>621.49299999999994</v>
      </c>
      <c r="G97">
        <v>5.9</v>
      </c>
      <c r="I97">
        <v>2478148</v>
      </c>
      <c r="J97" s="1">
        <v>16202.37</v>
      </c>
      <c r="K97" s="1">
        <f t="shared" si="9"/>
        <v>9.692912806816512</v>
      </c>
      <c r="L97">
        <v>36727</v>
      </c>
      <c r="M97">
        <f t="shared" si="12"/>
        <v>4.9091583515251166E-3</v>
      </c>
      <c r="N97">
        <f t="shared" si="13"/>
        <v>3.8358153776268528E-2</v>
      </c>
      <c r="O97">
        <f t="shared" si="14"/>
        <v>3.2096549520044808E-2</v>
      </c>
      <c r="P97">
        <f t="shared" si="15"/>
        <v>0.25078929910562237</v>
      </c>
      <c r="Q97">
        <f t="shared" si="16"/>
        <v>3.2096549520044808E-2</v>
      </c>
      <c r="R97">
        <f t="shared" si="17"/>
        <v>0.25078929910562237</v>
      </c>
      <c r="S97">
        <f t="shared" si="10"/>
        <v>152.94972278746874</v>
      </c>
      <c r="T97">
        <f t="shared" si="11"/>
        <v>14820.341642226373</v>
      </c>
      <c r="U97">
        <v>1000</v>
      </c>
      <c r="V97">
        <v>1500</v>
      </c>
      <c r="W97">
        <v>4.4999999999999998E-2</v>
      </c>
    </row>
    <row r="98" spans="1:23" x14ac:dyDescent="0.3">
      <c r="A98">
        <v>1998</v>
      </c>
      <c r="B98" t="s">
        <v>0</v>
      </c>
      <c r="C98">
        <v>1172.9380000000001</v>
      </c>
      <c r="D98">
        <v>587.30799999999999</v>
      </c>
      <c r="E98">
        <v>6758.5190000000002</v>
      </c>
      <c r="F98">
        <v>2259.3890000000001</v>
      </c>
      <c r="G98">
        <v>5</v>
      </c>
      <c r="H98">
        <f>16.53*0.51</f>
        <v>8.4303000000000008</v>
      </c>
      <c r="I98">
        <v>10426040</v>
      </c>
      <c r="J98" s="1">
        <v>35673.71</v>
      </c>
      <c r="K98" s="1">
        <f t="shared" si="9"/>
        <v>10.482169281915503</v>
      </c>
      <c r="L98">
        <v>291100</v>
      </c>
      <c r="M98">
        <f t="shared" si="12"/>
        <v>3.287961919295751E-2</v>
      </c>
      <c r="N98">
        <f t="shared" si="13"/>
        <v>0.18945377422196907</v>
      </c>
      <c r="O98">
        <f t="shared" si="14"/>
        <v>5.6330879221641199E-2</v>
      </c>
      <c r="P98">
        <f t="shared" si="15"/>
        <v>0.21670634296434696</v>
      </c>
      <c r="Q98">
        <f t="shared" si="16"/>
        <v>0.11250081526639069</v>
      </c>
      <c r="R98">
        <f t="shared" si="17"/>
        <v>0.6482345166525354</v>
      </c>
      <c r="S98">
        <f t="shared" si="10"/>
        <v>292.26116375336346</v>
      </c>
      <c r="T98">
        <f t="shared" si="11"/>
        <v>27920.476038841207</v>
      </c>
      <c r="U98">
        <v>1100</v>
      </c>
      <c r="V98">
        <v>1755</v>
      </c>
      <c r="W98">
        <v>0.121</v>
      </c>
    </row>
    <row r="99" spans="1:23" x14ac:dyDescent="0.3">
      <c r="A99">
        <v>1998</v>
      </c>
      <c r="B99" t="s">
        <v>1</v>
      </c>
      <c r="C99">
        <v>1740.1959999999999</v>
      </c>
      <c r="D99">
        <v>1582.096</v>
      </c>
      <c r="E99">
        <v>5551.049</v>
      </c>
      <c r="F99">
        <v>4218.6490000000003</v>
      </c>
      <c r="G99">
        <v>5</v>
      </c>
      <c r="H99">
        <f t="shared" ref="H99:H127" si="18">16.53*0.51</f>
        <v>8.4303000000000008</v>
      </c>
      <c r="I99">
        <v>12086548</v>
      </c>
      <c r="J99" s="1">
        <v>70542.03</v>
      </c>
      <c r="K99" s="1">
        <f t="shared" si="9"/>
        <v>11.163963981374263</v>
      </c>
      <c r="L99">
        <v>333718</v>
      </c>
      <c r="M99">
        <f t="shared" si="12"/>
        <v>2.4668924327808543E-2</v>
      </c>
      <c r="N99">
        <f t="shared" si="13"/>
        <v>7.8691370237006217E-2</v>
      </c>
      <c r="O99">
        <f t="shared" si="14"/>
        <v>0.1308972586713758</v>
      </c>
      <c r="P99">
        <f t="shared" si="15"/>
        <v>0.34903671420491605</v>
      </c>
      <c r="Q99">
        <f t="shared" si="16"/>
        <v>0.14397791660613105</v>
      </c>
      <c r="R99">
        <f t="shared" si="17"/>
        <v>0.45927497247353005</v>
      </c>
      <c r="S99">
        <f t="shared" si="10"/>
        <v>171.33825040192352</v>
      </c>
      <c r="T99">
        <f t="shared" si="11"/>
        <v>27610.695791718201</v>
      </c>
      <c r="U99">
        <v>1180</v>
      </c>
      <c r="V99">
        <v>1805</v>
      </c>
      <c r="W99">
        <v>5.7000000000000002E-2</v>
      </c>
    </row>
    <row r="100" spans="1:23" x14ac:dyDescent="0.3">
      <c r="A100">
        <v>1998</v>
      </c>
      <c r="B100" t="s">
        <v>2</v>
      </c>
      <c r="C100">
        <v>220.589</v>
      </c>
      <c r="D100">
        <v>220.589</v>
      </c>
      <c r="E100">
        <v>774.48300000000006</v>
      </c>
      <c r="F100">
        <v>682.56299999999999</v>
      </c>
      <c r="G100">
        <v>5</v>
      </c>
      <c r="H100">
        <f t="shared" si="18"/>
        <v>8.4303000000000008</v>
      </c>
      <c r="I100">
        <v>3398822</v>
      </c>
      <c r="J100" s="1">
        <v>891.12</v>
      </c>
      <c r="K100" s="1">
        <f t="shared" si="9"/>
        <v>6.7924790985369343</v>
      </c>
      <c r="L100">
        <v>84138</v>
      </c>
      <c r="M100">
        <f t="shared" si="12"/>
        <v>0.24754129634617111</v>
      </c>
      <c r="N100">
        <f t="shared" si="13"/>
        <v>0.8691119041206572</v>
      </c>
      <c r="O100">
        <f t="shared" si="14"/>
        <v>6.4901604144024017E-2</v>
      </c>
      <c r="P100">
        <f t="shared" si="15"/>
        <v>0.20082340293195702</v>
      </c>
      <c r="Q100">
        <f t="shared" si="16"/>
        <v>6.4901604144024017E-2</v>
      </c>
      <c r="R100">
        <f t="shared" si="17"/>
        <v>0.22786806723035219</v>
      </c>
      <c r="S100">
        <f t="shared" si="10"/>
        <v>3814.1013555974505</v>
      </c>
      <c r="T100">
        <f t="shared" si="11"/>
        <v>24755.047484098901</v>
      </c>
      <c r="U100">
        <v>1009</v>
      </c>
      <c r="V100">
        <v>1590</v>
      </c>
      <c r="W100">
        <v>0.13200000000000001</v>
      </c>
    </row>
    <row r="101" spans="1:23" x14ac:dyDescent="0.3">
      <c r="A101">
        <v>1998</v>
      </c>
      <c r="B101" t="s">
        <v>3</v>
      </c>
      <c r="C101">
        <v>23.08</v>
      </c>
      <c r="D101">
        <v>23.08</v>
      </c>
      <c r="E101">
        <v>613.38</v>
      </c>
      <c r="F101">
        <v>613.38</v>
      </c>
      <c r="G101">
        <v>5</v>
      </c>
      <c r="H101">
        <f t="shared" si="18"/>
        <v>8.4303000000000008</v>
      </c>
      <c r="I101">
        <v>2590375</v>
      </c>
      <c r="J101" s="1">
        <v>29654.38</v>
      </c>
      <c r="K101" s="1">
        <f t="shared" si="9"/>
        <v>10.297365116955973</v>
      </c>
      <c r="L101">
        <v>41617</v>
      </c>
      <c r="M101">
        <f t="shared" si="12"/>
        <v>7.7829986666387888E-4</v>
      </c>
      <c r="N101">
        <f t="shared" si="13"/>
        <v>2.068429688970061E-2</v>
      </c>
      <c r="O101">
        <f t="shared" si="14"/>
        <v>8.9099068667663952E-3</v>
      </c>
      <c r="P101">
        <f t="shared" si="15"/>
        <v>0.23679197027457413</v>
      </c>
      <c r="Q101">
        <f t="shared" si="16"/>
        <v>8.9099068667663952E-3</v>
      </c>
      <c r="R101">
        <f t="shared" si="17"/>
        <v>0.23679197027457413</v>
      </c>
      <c r="S101">
        <f t="shared" si="10"/>
        <v>87.352188782904918</v>
      </c>
      <c r="T101">
        <f t="shared" si="11"/>
        <v>16066.01360806833</v>
      </c>
      <c r="U101">
        <v>1005</v>
      </c>
      <c r="V101">
        <v>1615</v>
      </c>
      <c r="W101">
        <v>2.9000000000000001E-2</v>
      </c>
    </row>
    <row r="102" spans="1:23" x14ac:dyDescent="0.3">
      <c r="A102">
        <v>1998</v>
      </c>
      <c r="B102" t="s">
        <v>4</v>
      </c>
      <c r="C102">
        <v>16.66</v>
      </c>
      <c r="D102">
        <v>16.66</v>
      </c>
      <c r="E102">
        <v>219.07999999999998</v>
      </c>
      <c r="F102">
        <v>219.07999999999998</v>
      </c>
      <c r="G102">
        <v>5</v>
      </c>
      <c r="H102">
        <f t="shared" si="18"/>
        <v>8.4303000000000008</v>
      </c>
      <c r="I102">
        <v>667965</v>
      </c>
      <c r="J102" s="1">
        <v>419.84</v>
      </c>
      <c r="K102" s="1">
        <f t="shared" si="9"/>
        <v>6.0398736863156692</v>
      </c>
      <c r="L102">
        <v>21354</v>
      </c>
      <c r="M102">
        <f t="shared" si="12"/>
        <v>3.9681783536585372E-2</v>
      </c>
      <c r="N102">
        <f t="shared" si="13"/>
        <v>0.52181783536585369</v>
      </c>
      <c r="O102">
        <f t="shared" si="14"/>
        <v>2.4941426571751513E-2</v>
      </c>
      <c r="P102">
        <f t="shared" si="15"/>
        <v>0.32798125650296045</v>
      </c>
      <c r="Q102">
        <f t="shared" si="16"/>
        <v>2.4941426571751513E-2</v>
      </c>
      <c r="R102">
        <f t="shared" si="17"/>
        <v>0.32798125650296045</v>
      </c>
      <c r="S102">
        <f t="shared" si="10"/>
        <v>1590.9989519817075</v>
      </c>
      <c r="T102">
        <f t="shared" si="11"/>
        <v>31968.740877141765</v>
      </c>
      <c r="U102">
        <v>980</v>
      </c>
      <c r="V102">
        <v>1455</v>
      </c>
      <c r="W102">
        <v>0.13100000000000001</v>
      </c>
    </row>
    <row r="103" spans="1:23" x14ac:dyDescent="0.3">
      <c r="A103">
        <v>1998</v>
      </c>
      <c r="B103" t="s">
        <v>5</v>
      </c>
      <c r="C103">
        <v>398.755</v>
      </c>
      <c r="D103">
        <v>348.83499999999998</v>
      </c>
      <c r="E103">
        <v>1374.672</v>
      </c>
      <c r="F103">
        <v>1273.2719999999999</v>
      </c>
      <c r="G103">
        <v>5</v>
      </c>
      <c r="H103">
        <f t="shared" si="18"/>
        <v>8.4303000000000008</v>
      </c>
      <c r="I103">
        <v>1700089</v>
      </c>
      <c r="J103" s="1">
        <v>755.09</v>
      </c>
      <c r="K103" s="1">
        <f t="shared" si="9"/>
        <v>6.6268369474426514</v>
      </c>
      <c r="L103">
        <v>75807</v>
      </c>
      <c r="M103">
        <f t="shared" si="12"/>
        <v>0.52808936683044405</v>
      </c>
      <c r="N103">
        <f t="shared" si="13"/>
        <v>1.8205405978095326</v>
      </c>
      <c r="O103">
        <f t="shared" si="14"/>
        <v>0.20518631671636015</v>
      </c>
      <c r="P103">
        <f t="shared" si="15"/>
        <v>0.7489443199738367</v>
      </c>
      <c r="Q103">
        <f t="shared" si="16"/>
        <v>0.23454948535047282</v>
      </c>
      <c r="R103">
        <f t="shared" si="17"/>
        <v>0.80858825626187802</v>
      </c>
      <c r="S103">
        <f t="shared" si="10"/>
        <v>2251.5051185951343</v>
      </c>
      <c r="T103">
        <f t="shared" si="11"/>
        <v>44590.018522559702</v>
      </c>
      <c r="U103">
        <v>970</v>
      </c>
      <c r="V103">
        <v>1430</v>
      </c>
      <c r="W103">
        <v>0.13900000000000001</v>
      </c>
    </row>
    <row r="104" spans="1:23" x14ac:dyDescent="0.3">
      <c r="A104">
        <v>1998</v>
      </c>
      <c r="B104" t="s">
        <v>6</v>
      </c>
      <c r="C104">
        <v>130.47999999999999</v>
      </c>
      <c r="D104">
        <v>130.47999999999999</v>
      </c>
      <c r="E104">
        <v>853.77700000000004</v>
      </c>
      <c r="F104">
        <v>853.77700000000004</v>
      </c>
      <c r="G104">
        <v>5</v>
      </c>
      <c r="H104">
        <f t="shared" si="18"/>
        <v>8.4303000000000008</v>
      </c>
      <c r="I104">
        <v>6035137</v>
      </c>
      <c r="J104" s="1">
        <v>21115.67</v>
      </c>
      <c r="K104" s="1">
        <f t="shared" si="9"/>
        <v>9.9577706978615481</v>
      </c>
      <c r="L104">
        <v>181871</v>
      </c>
      <c r="M104">
        <f t="shared" si="12"/>
        <v>6.1792971759835232E-3</v>
      </c>
      <c r="N104">
        <f t="shared" si="13"/>
        <v>4.0433336948342162E-2</v>
      </c>
      <c r="O104">
        <f t="shared" si="14"/>
        <v>2.1620056015298407E-2</v>
      </c>
      <c r="P104">
        <f t="shared" si="15"/>
        <v>0.14146770818955726</v>
      </c>
      <c r="Q104">
        <f t="shared" si="16"/>
        <v>2.1620056015298407E-2</v>
      </c>
      <c r="R104">
        <f t="shared" si="17"/>
        <v>0.14146770818955726</v>
      </c>
      <c r="S104">
        <f t="shared" si="10"/>
        <v>285.81318992009255</v>
      </c>
      <c r="T104">
        <f t="shared" si="11"/>
        <v>30135.355667982349</v>
      </c>
      <c r="U104">
        <v>1030</v>
      </c>
      <c r="V104">
        <v>1540</v>
      </c>
      <c r="W104">
        <v>0.112</v>
      </c>
    </row>
    <row r="105" spans="1:23" x14ac:dyDescent="0.3">
      <c r="A105">
        <v>1998</v>
      </c>
      <c r="B105" t="s">
        <v>7</v>
      </c>
      <c r="C105">
        <v>26.3</v>
      </c>
      <c r="D105">
        <v>26.3</v>
      </c>
      <c r="E105">
        <v>632.75599999999997</v>
      </c>
      <c r="F105">
        <v>382.75600000000003</v>
      </c>
      <c r="G105">
        <v>5</v>
      </c>
      <c r="H105">
        <f t="shared" si="18"/>
        <v>8.4303000000000008</v>
      </c>
      <c r="I105">
        <v>1798689</v>
      </c>
      <c r="J105" s="1">
        <v>23292.73</v>
      </c>
      <c r="K105" s="1">
        <f t="shared" si="9"/>
        <v>10.055896573698925</v>
      </c>
      <c r="L105">
        <v>28289</v>
      </c>
      <c r="M105">
        <f t="shared" si="12"/>
        <v>1.1291076657824136E-3</v>
      </c>
      <c r="N105">
        <f t="shared" si="13"/>
        <v>2.7165385938015853E-2</v>
      </c>
      <c r="O105">
        <f t="shared" si="14"/>
        <v>1.4621760626767608E-2</v>
      </c>
      <c r="P105">
        <f t="shared" si="15"/>
        <v>0.21279720952315825</v>
      </c>
      <c r="Q105">
        <f t="shared" si="16"/>
        <v>1.4621760626767608E-2</v>
      </c>
      <c r="R105">
        <f t="shared" si="17"/>
        <v>0.35178732954946629</v>
      </c>
      <c r="S105">
        <f t="shared" si="10"/>
        <v>77.221047082072388</v>
      </c>
      <c r="T105">
        <f t="shared" si="11"/>
        <v>15727.566021696914</v>
      </c>
      <c r="U105">
        <v>1000</v>
      </c>
      <c r="V105">
        <v>1530</v>
      </c>
      <c r="W105">
        <v>2.7E-2</v>
      </c>
    </row>
    <row r="106" spans="1:23" x14ac:dyDescent="0.3">
      <c r="A106">
        <v>1998</v>
      </c>
      <c r="B106" t="s">
        <v>8</v>
      </c>
      <c r="C106">
        <v>167.28</v>
      </c>
      <c r="D106">
        <v>167.28</v>
      </c>
      <c r="E106">
        <v>1042.5</v>
      </c>
      <c r="F106">
        <v>1042.5</v>
      </c>
      <c r="G106">
        <v>5</v>
      </c>
      <c r="H106">
        <f t="shared" si="18"/>
        <v>8.4303000000000008</v>
      </c>
      <c r="I106">
        <v>7865840</v>
      </c>
      <c r="J106" s="1">
        <v>47709.83</v>
      </c>
      <c r="K106" s="1">
        <f t="shared" si="9"/>
        <v>10.772892735309506</v>
      </c>
      <c r="L106">
        <v>174401</v>
      </c>
      <c r="M106">
        <f t="shared" si="12"/>
        <v>3.5061956833633656E-3</v>
      </c>
      <c r="N106">
        <f t="shared" si="13"/>
        <v>2.1850842897574777E-2</v>
      </c>
      <c r="O106">
        <f t="shared" si="14"/>
        <v>2.1266641579284602E-2</v>
      </c>
      <c r="P106">
        <f t="shared" si="15"/>
        <v>0.13253511385942252</v>
      </c>
      <c r="Q106">
        <f t="shared" si="16"/>
        <v>2.1266641579284602E-2</v>
      </c>
      <c r="R106">
        <f t="shared" si="17"/>
        <v>0.13253511385942252</v>
      </c>
      <c r="S106">
        <f t="shared" si="10"/>
        <v>164.86833006950559</v>
      </c>
      <c r="T106">
        <f t="shared" si="11"/>
        <v>22171.948577647141</v>
      </c>
      <c r="U106">
        <v>990</v>
      </c>
      <c r="V106">
        <v>1410</v>
      </c>
      <c r="W106">
        <v>7.0000000000000007E-2</v>
      </c>
    </row>
    <row r="107" spans="1:23" x14ac:dyDescent="0.3">
      <c r="A107">
        <v>1998</v>
      </c>
      <c r="B107" t="s">
        <v>9</v>
      </c>
      <c r="C107">
        <v>3372.8449999999998</v>
      </c>
      <c r="D107">
        <v>3227.4450000000002</v>
      </c>
      <c r="E107">
        <v>17498.703999999998</v>
      </c>
      <c r="F107">
        <v>9398.9040000000005</v>
      </c>
      <c r="G107">
        <v>5</v>
      </c>
      <c r="H107">
        <f t="shared" si="18"/>
        <v>8.4303000000000008</v>
      </c>
      <c r="I107">
        <v>17975516</v>
      </c>
      <c r="J107" s="1">
        <v>34112.74</v>
      </c>
      <c r="K107" s="1">
        <f t="shared" si="9"/>
        <v>10.437426200536001</v>
      </c>
      <c r="L107">
        <v>452910</v>
      </c>
      <c r="M107">
        <f t="shared" si="12"/>
        <v>9.8873470732635374E-2</v>
      </c>
      <c r="N107">
        <f t="shared" si="13"/>
        <v>0.51296682705640173</v>
      </c>
      <c r="O107">
        <f t="shared" si="14"/>
        <v>0.17954672344315456</v>
      </c>
      <c r="P107">
        <f t="shared" si="15"/>
        <v>0.52287255620367168</v>
      </c>
      <c r="Q107">
        <f t="shared" si="16"/>
        <v>0.18763550375966953</v>
      </c>
      <c r="R107">
        <f t="shared" si="17"/>
        <v>0.97347436368446927</v>
      </c>
      <c r="S107">
        <f t="shared" si="10"/>
        <v>526.94436154938012</v>
      </c>
      <c r="T107">
        <f t="shared" si="11"/>
        <v>25195.938742453902</v>
      </c>
      <c r="U107">
        <v>1000</v>
      </c>
      <c r="V107">
        <v>1460</v>
      </c>
      <c r="W107">
        <v>0.10199999999999999</v>
      </c>
    </row>
    <row r="108" spans="1:23" x14ac:dyDescent="0.3">
      <c r="A108">
        <v>1998</v>
      </c>
      <c r="B108" t="s">
        <v>10</v>
      </c>
      <c r="C108">
        <v>100.761</v>
      </c>
      <c r="D108">
        <v>70.521000000000001</v>
      </c>
      <c r="E108">
        <v>765.73699999999997</v>
      </c>
      <c r="F108">
        <v>643.49700000000007</v>
      </c>
      <c r="G108">
        <v>5</v>
      </c>
      <c r="H108">
        <f t="shared" si="18"/>
        <v>8.4303000000000008</v>
      </c>
      <c r="I108">
        <v>4024969</v>
      </c>
      <c r="J108" s="1">
        <v>19858</v>
      </c>
      <c r="K108" s="1">
        <f t="shared" si="9"/>
        <v>9.8963622275935386</v>
      </c>
      <c r="L108">
        <v>89825</v>
      </c>
      <c r="M108">
        <f t="shared" si="12"/>
        <v>5.0740759391680931E-3</v>
      </c>
      <c r="N108">
        <f t="shared" si="13"/>
        <v>3.8560630476382314E-2</v>
      </c>
      <c r="O108">
        <f t="shared" si="14"/>
        <v>1.7520880285040705E-2</v>
      </c>
      <c r="P108">
        <f t="shared" si="15"/>
        <v>0.15987626240102723</v>
      </c>
      <c r="Q108">
        <f t="shared" si="16"/>
        <v>2.5033981628181483E-2</v>
      </c>
      <c r="R108">
        <f t="shared" si="17"/>
        <v>0.19024668264525765</v>
      </c>
      <c r="S108">
        <f t="shared" si="10"/>
        <v>202.68753147346158</v>
      </c>
      <c r="T108">
        <f t="shared" si="11"/>
        <v>22316.942068373693</v>
      </c>
      <c r="U108">
        <v>1054</v>
      </c>
      <c r="V108">
        <v>1665</v>
      </c>
      <c r="W108">
        <v>6.9000000000000006E-2</v>
      </c>
    </row>
    <row r="109" spans="1:23" x14ac:dyDescent="0.3">
      <c r="A109">
        <v>1998</v>
      </c>
      <c r="B109" t="s">
        <v>11</v>
      </c>
      <c r="C109">
        <v>121.72499999999999</v>
      </c>
      <c r="D109">
        <v>121.72499999999999</v>
      </c>
      <c r="E109">
        <v>452.60899999999998</v>
      </c>
      <c r="F109">
        <v>412.709</v>
      </c>
      <c r="G109">
        <v>5</v>
      </c>
      <c r="H109">
        <f t="shared" si="18"/>
        <v>8.4303000000000008</v>
      </c>
      <c r="I109">
        <v>1074223</v>
      </c>
      <c r="J109" s="1">
        <v>2571.1</v>
      </c>
      <c r="K109" s="1">
        <f t="shared" si="9"/>
        <v>7.8520891018809351</v>
      </c>
      <c r="L109">
        <v>24182</v>
      </c>
      <c r="M109">
        <f t="shared" si="12"/>
        <v>4.7343549453541287E-2</v>
      </c>
      <c r="N109">
        <f t="shared" si="13"/>
        <v>0.17603710474116138</v>
      </c>
      <c r="O109">
        <f t="shared" si="14"/>
        <v>0.113314460777697</v>
      </c>
      <c r="P109">
        <f t="shared" si="15"/>
        <v>0.38419303999262722</v>
      </c>
      <c r="Q109">
        <f t="shared" si="16"/>
        <v>0.113314460777697</v>
      </c>
      <c r="R109">
        <f t="shared" si="17"/>
        <v>0.42133616576818778</v>
      </c>
      <c r="S109">
        <f t="shared" si="10"/>
        <v>417.80677531017852</v>
      </c>
      <c r="T109">
        <f t="shared" si="11"/>
        <v>22511.154574050266</v>
      </c>
      <c r="U109">
        <v>1060</v>
      </c>
      <c r="V109">
        <v>1665</v>
      </c>
      <c r="W109">
        <v>5.5E-2</v>
      </c>
    </row>
    <row r="110" spans="1:23" x14ac:dyDescent="0.3">
      <c r="A110">
        <v>1998</v>
      </c>
      <c r="B110" t="s">
        <v>12</v>
      </c>
      <c r="C110">
        <v>48.3</v>
      </c>
      <c r="D110">
        <v>48.3</v>
      </c>
      <c r="E110">
        <v>749.56700000000001</v>
      </c>
      <c r="F110">
        <v>749.56700000000001</v>
      </c>
      <c r="G110">
        <v>5</v>
      </c>
      <c r="H110">
        <f t="shared" si="18"/>
        <v>8.4303000000000008</v>
      </c>
      <c r="I110">
        <v>4489415</v>
      </c>
      <c r="J110" s="1">
        <v>18449.990000000002</v>
      </c>
      <c r="K110" s="1">
        <f t="shared" si="9"/>
        <v>9.8228191074631059</v>
      </c>
      <c r="L110">
        <v>74098</v>
      </c>
      <c r="M110">
        <f t="shared" si="12"/>
        <v>2.6178875977710555E-3</v>
      </c>
      <c r="N110">
        <f t="shared" si="13"/>
        <v>4.0626959689409041E-2</v>
      </c>
      <c r="O110">
        <f t="shared" si="14"/>
        <v>1.0758640045529318E-2</v>
      </c>
      <c r="P110">
        <f t="shared" si="15"/>
        <v>0.16696317894424997</v>
      </c>
      <c r="Q110">
        <f t="shared" si="16"/>
        <v>1.0758640045529318E-2</v>
      </c>
      <c r="R110">
        <f t="shared" si="17"/>
        <v>0.16696317894424997</v>
      </c>
      <c r="S110">
        <f t="shared" si="10"/>
        <v>243.32885817282283</v>
      </c>
      <c r="T110">
        <f t="shared" si="11"/>
        <v>16505.045757632121</v>
      </c>
      <c r="U110">
        <v>1040</v>
      </c>
      <c r="V110">
        <v>1630</v>
      </c>
      <c r="W110">
        <v>4.1000000000000002E-2</v>
      </c>
    </row>
    <row r="111" spans="1:23" x14ac:dyDescent="0.3">
      <c r="A111">
        <v>1998</v>
      </c>
      <c r="B111" t="s">
        <v>13</v>
      </c>
      <c r="C111">
        <v>24.34</v>
      </c>
      <c r="D111">
        <v>24.34</v>
      </c>
      <c r="E111">
        <v>274.37799999999999</v>
      </c>
      <c r="F111">
        <v>274.37799999999999</v>
      </c>
      <c r="G111">
        <v>5</v>
      </c>
      <c r="H111">
        <f t="shared" si="18"/>
        <v>8.4303000000000008</v>
      </c>
      <c r="I111">
        <v>2674490</v>
      </c>
      <c r="J111" s="1">
        <v>20452.14</v>
      </c>
      <c r="K111" s="1">
        <f t="shared" si="9"/>
        <v>9.9258428014727649</v>
      </c>
      <c r="L111">
        <v>41578</v>
      </c>
      <c r="M111">
        <f t="shared" si="12"/>
        <v>1.1900955107876242E-3</v>
      </c>
      <c r="N111">
        <f t="shared" si="13"/>
        <v>1.34156132316716E-2</v>
      </c>
      <c r="O111">
        <f t="shared" si="14"/>
        <v>9.1008005264555103E-3</v>
      </c>
      <c r="P111">
        <f t="shared" si="15"/>
        <v>0.10259077431585087</v>
      </c>
      <c r="Q111">
        <f t="shared" si="16"/>
        <v>9.1008005264555103E-3</v>
      </c>
      <c r="R111">
        <f t="shared" si="17"/>
        <v>0.10259077431585087</v>
      </c>
      <c r="S111">
        <f t="shared" si="10"/>
        <v>130.76822278744424</v>
      </c>
      <c r="T111">
        <f t="shared" si="11"/>
        <v>15546.141507352804</v>
      </c>
      <c r="U111">
        <v>1020</v>
      </c>
      <c r="V111">
        <v>1555</v>
      </c>
      <c r="W111">
        <v>3.2000000000000001E-2</v>
      </c>
    </row>
    <row r="112" spans="1:23" x14ac:dyDescent="0.3">
      <c r="A112">
        <v>1998</v>
      </c>
      <c r="B112" t="s">
        <v>14</v>
      </c>
      <c r="C112">
        <v>225.59399999999999</v>
      </c>
      <c r="D112">
        <v>225.59399999999999</v>
      </c>
      <c r="E112">
        <v>990.27199999999993</v>
      </c>
      <c r="F112">
        <v>709.572</v>
      </c>
      <c r="G112">
        <v>5</v>
      </c>
      <c r="H112">
        <f t="shared" si="18"/>
        <v>8.4303000000000008</v>
      </c>
      <c r="I112">
        <v>2766057</v>
      </c>
      <c r="J112" s="1">
        <v>15802.27</v>
      </c>
      <c r="K112" s="1">
        <f t="shared" si="9"/>
        <v>9.6679088795814607</v>
      </c>
      <c r="L112">
        <v>61807</v>
      </c>
      <c r="M112">
        <f t="shared" si="12"/>
        <v>1.4276050213039012E-2</v>
      </c>
      <c r="N112">
        <f t="shared" si="13"/>
        <v>6.2666439695056461E-2</v>
      </c>
      <c r="O112">
        <f t="shared" si="14"/>
        <v>8.1557972232676329E-2</v>
      </c>
      <c r="P112">
        <f t="shared" si="15"/>
        <v>0.25652833618396148</v>
      </c>
      <c r="Q112">
        <f t="shared" si="16"/>
        <v>8.1557972232676329E-2</v>
      </c>
      <c r="R112">
        <f t="shared" si="17"/>
        <v>0.3580085298314532</v>
      </c>
      <c r="S112">
        <f t="shared" si="10"/>
        <v>175.04175033080691</v>
      </c>
      <c r="T112">
        <f t="shared" si="11"/>
        <v>22344.803451266551</v>
      </c>
      <c r="U112">
        <v>975</v>
      </c>
      <c r="V112">
        <v>1500</v>
      </c>
      <c r="W112">
        <v>8.1000000000000003E-2</v>
      </c>
    </row>
    <row r="113" spans="1:23" x14ac:dyDescent="0.3">
      <c r="A113">
        <v>1998</v>
      </c>
      <c r="B113" t="s">
        <v>15</v>
      </c>
      <c r="C113">
        <v>54.16</v>
      </c>
      <c r="D113">
        <v>54.16</v>
      </c>
      <c r="E113">
        <v>675.65300000000002</v>
      </c>
      <c r="F113">
        <v>675.65300000000002</v>
      </c>
      <c r="G113">
        <v>5</v>
      </c>
      <c r="H113">
        <f t="shared" si="18"/>
        <v>8.4303000000000008</v>
      </c>
      <c r="I113">
        <v>2462836</v>
      </c>
      <c r="J113" s="1">
        <v>16202.37</v>
      </c>
      <c r="K113" s="1">
        <f t="shared" si="9"/>
        <v>9.692912806816512</v>
      </c>
      <c r="L113">
        <v>37725</v>
      </c>
      <c r="M113">
        <f t="shared" si="12"/>
        <v>3.3427208488634682E-3</v>
      </c>
      <c r="N113">
        <f t="shared" si="13"/>
        <v>4.1700874625132001E-2</v>
      </c>
      <c r="O113">
        <f t="shared" si="14"/>
        <v>2.1990908042598047E-2</v>
      </c>
      <c r="P113">
        <f t="shared" si="15"/>
        <v>0.27433942008318862</v>
      </c>
      <c r="Q113">
        <f t="shared" si="16"/>
        <v>2.1990908042598047E-2</v>
      </c>
      <c r="R113">
        <f t="shared" si="17"/>
        <v>0.27433942008318862</v>
      </c>
      <c r="S113">
        <f t="shared" si="10"/>
        <v>152.00467585914899</v>
      </c>
      <c r="T113">
        <f t="shared" si="11"/>
        <v>15317.706903748362</v>
      </c>
      <c r="U113">
        <v>1000</v>
      </c>
      <c r="V113">
        <v>1500</v>
      </c>
      <c r="W113">
        <v>4.4999999999999998E-2</v>
      </c>
    </row>
    <row r="114" spans="1:23" x14ac:dyDescent="0.3">
      <c r="A114">
        <v>1999</v>
      </c>
      <c r="B114" t="s">
        <v>0</v>
      </c>
      <c r="C114">
        <v>1831.2619999999999</v>
      </c>
      <c r="D114">
        <v>1204.5219999999999</v>
      </c>
      <c r="E114">
        <v>8589.780999999999</v>
      </c>
      <c r="F114">
        <v>3463.9110000000001</v>
      </c>
      <c r="G114">
        <v>4.8</v>
      </c>
      <c r="H114">
        <f xml:space="preserve"> 16.57*0.53</f>
        <v>8.7820999999999998</v>
      </c>
      <c r="I114">
        <v>10475932</v>
      </c>
      <c r="J114" s="1">
        <v>35673.71</v>
      </c>
      <c r="K114" s="1">
        <f t="shared" si="9"/>
        <v>10.482169281915503</v>
      </c>
      <c r="L114">
        <v>300727</v>
      </c>
      <c r="M114">
        <f t="shared" si="12"/>
        <v>5.1333657194611942E-2</v>
      </c>
      <c r="N114">
        <f t="shared" si="13"/>
        <v>0.24078743141658099</v>
      </c>
      <c r="O114">
        <f t="shared" si="14"/>
        <v>0.11497993686862419</v>
      </c>
      <c r="P114">
        <f t="shared" si="15"/>
        <v>0.33065420814109903</v>
      </c>
      <c r="Q114">
        <f t="shared" si="16"/>
        <v>0.17480659477362015</v>
      </c>
      <c r="R114">
        <f t="shared" si="17"/>
        <v>0.81995387140733622</v>
      </c>
      <c r="S114">
        <f t="shared" si="10"/>
        <v>293.65972869096038</v>
      </c>
      <c r="T114">
        <f t="shared" si="11"/>
        <v>28706.467357749174</v>
      </c>
      <c r="U114">
        <v>1100</v>
      </c>
      <c r="V114">
        <v>1755</v>
      </c>
      <c r="W114">
        <v>0.121</v>
      </c>
    </row>
    <row r="115" spans="1:23" x14ac:dyDescent="0.3">
      <c r="A115">
        <v>1999</v>
      </c>
      <c r="B115" t="s">
        <v>1</v>
      </c>
      <c r="C115">
        <v>2844.62</v>
      </c>
      <c r="D115">
        <v>2407.02</v>
      </c>
      <c r="E115">
        <v>8395.6689999999999</v>
      </c>
      <c r="F115">
        <v>6625.6689999999999</v>
      </c>
      <c r="G115">
        <v>4.8</v>
      </c>
      <c r="H115">
        <f t="shared" ref="H115:H143" si="19" xml:space="preserve"> 16.57*0.53</f>
        <v>8.7820999999999998</v>
      </c>
      <c r="I115">
        <v>12154967</v>
      </c>
      <c r="J115" s="1">
        <v>70542.03</v>
      </c>
      <c r="K115" s="1">
        <f t="shared" si="9"/>
        <v>11.163963981374263</v>
      </c>
      <c r="L115">
        <v>344292</v>
      </c>
      <c r="M115">
        <f t="shared" si="12"/>
        <v>4.032517918749999E-2</v>
      </c>
      <c r="N115">
        <f t="shared" si="13"/>
        <v>0.11901654942450621</v>
      </c>
      <c r="O115">
        <f t="shared" si="14"/>
        <v>0.19802768695299625</v>
      </c>
      <c r="P115">
        <f t="shared" si="15"/>
        <v>0.545099711089302</v>
      </c>
      <c r="Q115">
        <f t="shared" si="16"/>
        <v>0.23402943010869548</v>
      </c>
      <c r="R115">
        <f t="shared" si="17"/>
        <v>0.6907191932318697</v>
      </c>
      <c r="S115">
        <f t="shared" si="10"/>
        <v>172.3081544435282</v>
      </c>
      <c r="T115">
        <f t="shared" si="11"/>
        <v>28325.210590863804</v>
      </c>
      <c r="U115">
        <v>1180</v>
      </c>
      <c r="V115">
        <v>1805</v>
      </c>
      <c r="W115">
        <v>5.7000000000000002E-2</v>
      </c>
    </row>
    <row r="116" spans="1:23" x14ac:dyDescent="0.3">
      <c r="A116">
        <v>1999</v>
      </c>
      <c r="B116" t="s">
        <v>2</v>
      </c>
      <c r="C116">
        <v>667.69500000000005</v>
      </c>
      <c r="D116">
        <v>281.69499999999999</v>
      </c>
      <c r="E116">
        <v>1442.1780000000001</v>
      </c>
      <c r="F116">
        <v>964.25800000000004</v>
      </c>
      <c r="G116">
        <v>4.8</v>
      </c>
      <c r="H116">
        <f t="shared" si="19"/>
        <v>8.7820999999999998</v>
      </c>
      <c r="I116">
        <v>3386667</v>
      </c>
      <c r="J116" s="1">
        <v>891.12</v>
      </c>
      <c r="K116" s="1">
        <f t="shared" si="9"/>
        <v>6.7924790985369343</v>
      </c>
      <c r="L116">
        <v>84770</v>
      </c>
      <c r="M116">
        <f t="shared" si="12"/>
        <v>0.74927619175868576</v>
      </c>
      <c r="N116">
        <f t="shared" si="13"/>
        <v>1.6183880958793431</v>
      </c>
      <c r="O116">
        <f t="shared" si="14"/>
        <v>8.317764929353845E-2</v>
      </c>
      <c r="P116">
        <f t="shared" si="15"/>
        <v>0.28472182236989935</v>
      </c>
      <c r="Q116">
        <f t="shared" si="16"/>
        <v>0.19715401602814803</v>
      </c>
      <c r="R116">
        <f t="shared" si="17"/>
        <v>0.42583991871654342</v>
      </c>
      <c r="S116">
        <f t="shared" si="10"/>
        <v>3800.4612173444652</v>
      </c>
      <c r="T116">
        <f t="shared" si="11"/>
        <v>25030.509347390813</v>
      </c>
      <c r="U116">
        <v>1009</v>
      </c>
      <c r="V116">
        <v>1590</v>
      </c>
      <c r="W116">
        <v>9.9000000000000005E-2</v>
      </c>
    </row>
    <row r="117" spans="1:23" x14ac:dyDescent="0.3">
      <c r="A117">
        <v>1999</v>
      </c>
      <c r="B117" t="s">
        <v>3</v>
      </c>
      <c r="C117">
        <v>95.022999999999996</v>
      </c>
      <c r="D117">
        <v>95.022999999999996</v>
      </c>
      <c r="E117">
        <v>708.40300000000002</v>
      </c>
      <c r="F117">
        <v>708.40300000000002</v>
      </c>
      <c r="G117">
        <v>4.8</v>
      </c>
      <c r="H117">
        <f t="shared" si="19"/>
        <v>8.7820999999999998</v>
      </c>
      <c r="I117">
        <v>2601207</v>
      </c>
      <c r="J117" s="1">
        <v>29654.38</v>
      </c>
      <c r="K117" s="1">
        <f t="shared" si="9"/>
        <v>10.297365116955973</v>
      </c>
      <c r="L117">
        <v>43447</v>
      </c>
      <c r="M117">
        <f t="shared" si="12"/>
        <v>3.2043495766898513E-3</v>
      </c>
      <c r="N117">
        <f t="shared" si="13"/>
        <v>2.3888646466390464E-2</v>
      </c>
      <c r="O117">
        <f t="shared" si="14"/>
        <v>3.6530349180207498E-2</v>
      </c>
      <c r="P117">
        <f t="shared" si="15"/>
        <v>0.2723362654337006</v>
      </c>
      <c r="Q117">
        <f t="shared" si="16"/>
        <v>3.6530349180207498E-2</v>
      </c>
      <c r="R117">
        <f t="shared" si="17"/>
        <v>0.2723362654337006</v>
      </c>
      <c r="S117">
        <f t="shared" si="10"/>
        <v>87.717463659668482</v>
      </c>
      <c r="T117">
        <f t="shared" si="11"/>
        <v>16702.630740267883</v>
      </c>
      <c r="U117">
        <v>1005</v>
      </c>
      <c r="V117">
        <v>1615</v>
      </c>
      <c r="W117">
        <v>1.9400000000000001E-2</v>
      </c>
    </row>
    <row r="118" spans="1:23" x14ac:dyDescent="0.3">
      <c r="A118">
        <v>1999</v>
      </c>
      <c r="B118" t="s">
        <v>4</v>
      </c>
      <c r="C118">
        <v>62.589999999999996</v>
      </c>
      <c r="D118">
        <v>62.589999999999996</v>
      </c>
      <c r="E118">
        <v>281.67</v>
      </c>
      <c r="F118">
        <v>281.67</v>
      </c>
      <c r="G118">
        <v>4.8</v>
      </c>
      <c r="H118">
        <f t="shared" si="19"/>
        <v>8.7820999999999998</v>
      </c>
      <c r="I118">
        <v>663065</v>
      </c>
      <c r="J118" s="1">
        <v>419.84</v>
      </c>
      <c r="K118" s="1">
        <f t="shared" si="9"/>
        <v>6.0398736863156692</v>
      </c>
      <c r="L118">
        <v>21397</v>
      </c>
      <c r="M118">
        <f t="shared" si="12"/>
        <v>0.14908060213414634</v>
      </c>
      <c r="N118">
        <f t="shared" si="13"/>
        <v>0.67089843750000011</v>
      </c>
      <c r="O118">
        <f t="shared" si="14"/>
        <v>9.4394968819044883E-2</v>
      </c>
      <c r="P118">
        <f t="shared" si="15"/>
        <v>0.42479998190222679</v>
      </c>
      <c r="Q118">
        <f t="shared" si="16"/>
        <v>9.4394968819044883E-2</v>
      </c>
      <c r="R118">
        <f t="shared" si="17"/>
        <v>0.42479998190222679</v>
      </c>
      <c r="S118">
        <f t="shared" si="10"/>
        <v>1579.3278391768295</v>
      </c>
      <c r="T118">
        <f t="shared" si="11"/>
        <v>32269.837798707518</v>
      </c>
      <c r="U118">
        <v>980</v>
      </c>
      <c r="V118">
        <v>1455</v>
      </c>
      <c r="W118">
        <v>8.8999999999999996E-2</v>
      </c>
    </row>
    <row r="119" spans="1:23" x14ac:dyDescent="0.3">
      <c r="A119">
        <v>1999</v>
      </c>
      <c r="B119" t="s">
        <v>5</v>
      </c>
      <c r="C119">
        <v>301.25700000000001</v>
      </c>
      <c r="D119">
        <v>251.27699999999999</v>
      </c>
      <c r="E119">
        <v>1675.9290000000001</v>
      </c>
      <c r="F119">
        <v>1524.549</v>
      </c>
      <c r="G119">
        <v>4.8</v>
      </c>
      <c r="H119">
        <f t="shared" si="19"/>
        <v>8.7820999999999998</v>
      </c>
      <c r="I119">
        <v>1704735</v>
      </c>
      <c r="J119" s="1">
        <v>755.09</v>
      </c>
      <c r="K119" s="1">
        <f t="shared" si="9"/>
        <v>6.6268369474426514</v>
      </c>
      <c r="L119">
        <v>76312</v>
      </c>
      <c r="M119">
        <f t="shared" si="12"/>
        <v>0.39896833490047545</v>
      </c>
      <c r="N119">
        <f t="shared" si="13"/>
        <v>2.2195089327100082</v>
      </c>
      <c r="O119">
        <f t="shared" si="14"/>
        <v>0.14739944918125106</v>
      </c>
      <c r="P119">
        <f t="shared" si="15"/>
        <v>0.89430263354714956</v>
      </c>
      <c r="Q119">
        <f t="shared" si="16"/>
        <v>0.17671778898186521</v>
      </c>
      <c r="R119">
        <f t="shared" si="17"/>
        <v>0.98310235901767729</v>
      </c>
      <c r="S119">
        <f t="shared" si="10"/>
        <v>2257.658027519898</v>
      </c>
      <c r="T119">
        <f t="shared" si="11"/>
        <v>44764.728828820902</v>
      </c>
      <c r="U119">
        <v>970</v>
      </c>
      <c r="V119">
        <v>1430</v>
      </c>
      <c r="W119">
        <v>0.13900000000000001</v>
      </c>
    </row>
    <row r="120" spans="1:23" x14ac:dyDescent="0.3">
      <c r="A120">
        <v>1999</v>
      </c>
      <c r="B120" t="s">
        <v>6</v>
      </c>
      <c r="C120">
        <v>527.09299999999996</v>
      </c>
      <c r="D120">
        <v>527.09299999999996</v>
      </c>
      <c r="E120">
        <v>1380.87</v>
      </c>
      <c r="F120">
        <v>1380.87</v>
      </c>
      <c r="G120">
        <v>4.8</v>
      </c>
      <c r="H120">
        <f t="shared" si="19"/>
        <v>8.7820999999999998</v>
      </c>
      <c r="I120">
        <v>6051966</v>
      </c>
      <c r="J120" s="1">
        <v>21115.67</v>
      </c>
      <c r="K120" s="1">
        <f t="shared" si="9"/>
        <v>9.9577706978615481</v>
      </c>
      <c r="L120">
        <v>189130</v>
      </c>
      <c r="M120">
        <f t="shared" si="12"/>
        <v>2.4962172642402539E-2</v>
      </c>
      <c r="N120">
        <f t="shared" si="13"/>
        <v>6.5395509590744694E-2</v>
      </c>
      <c r="O120">
        <f t="shared" si="14"/>
        <v>8.7094507801266569E-2</v>
      </c>
      <c r="P120">
        <f t="shared" si="15"/>
        <v>0.22816882976540184</v>
      </c>
      <c r="Q120">
        <f t="shared" si="16"/>
        <v>8.7094507801266569E-2</v>
      </c>
      <c r="R120">
        <f t="shared" si="17"/>
        <v>0.22816882976540184</v>
      </c>
      <c r="S120">
        <f t="shared" si="10"/>
        <v>286.61018096986743</v>
      </c>
      <c r="T120">
        <f t="shared" si="11"/>
        <v>31251.0017405914</v>
      </c>
      <c r="U120">
        <v>1030</v>
      </c>
      <c r="V120">
        <v>1540</v>
      </c>
      <c r="W120">
        <v>7.1999999999999995E-2</v>
      </c>
    </row>
    <row r="121" spans="1:23" x14ac:dyDescent="0.3">
      <c r="A121">
        <v>1999</v>
      </c>
      <c r="B121" t="s">
        <v>7</v>
      </c>
      <c r="C121">
        <v>91.864999999999995</v>
      </c>
      <c r="D121">
        <v>91.864999999999995</v>
      </c>
      <c r="E121">
        <v>724.62099999999998</v>
      </c>
      <c r="F121">
        <v>474.62099999999998</v>
      </c>
      <c r="G121">
        <v>4.8</v>
      </c>
      <c r="H121">
        <f t="shared" si="19"/>
        <v>8.7820999999999998</v>
      </c>
      <c r="I121">
        <v>1789322</v>
      </c>
      <c r="J121" s="1">
        <v>23292.73</v>
      </c>
      <c r="K121" s="1">
        <f t="shared" si="9"/>
        <v>10.055896573698925</v>
      </c>
      <c r="L121">
        <v>29057</v>
      </c>
      <c r="M121">
        <f t="shared" si="12"/>
        <v>3.9439344379126016E-3</v>
      </c>
      <c r="N121">
        <f t="shared" si="13"/>
        <v>3.1109320375928454E-2</v>
      </c>
      <c r="O121">
        <f t="shared" si="14"/>
        <v>5.1340675406662414E-2</v>
      </c>
      <c r="P121">
        <f t="shared" si="15"/>
        <v>0.26525186634937703</v>
      </c>
      <c r="Q121">
        <f t="shared" si="16"/>
        <v>5.1340675406662414E-2</v>
      </c>
      <c r="R121">
        <f t="shared" si="17"/>
        <v>0.40496959183422548</v>
      </c>
      <c r="S121">
        <f t="shared" si="10"/>
        <v>76.818904439282136</v>
      </c>
      <c r="T121">
        <f t="shared" si="11"/>
        <v>16239.111797652966</v>
      </c>
      <c r="U121">
        <v>1000</v>
      </c>
      <c r="V121">
        <v>1530</v>
      </c>
      <c r="W121">
        <v>2.7E-2</v>
      </c>
    </row>
    <row r="122" spans="1:23" x14ac:dyDescent="0.3">
      <c r="A122">
        <v>1999</v>
      </c>
      <c r="B122" t="s">
        <v>8</v>
      </c>
      <c r="C122">
        <v>573.16200000000003</v>
      </c>
      <c r="D122">
        <v>479.16199999999998</v>
      </c>
      <c r="E122">
        <v>1615.662</v>
      </c>
      <c r="F122">
        <v>1521.662</v>
      </c>
      <c r="G122">
        <v>4.8</v>
      </c>
      <c r="H122">
        <f t="shared" si="19"/>
        <v>8.7820999999999998</v>
      </c>
      <c r="I122">
        <v>7898760</v>
      </c>
      <c r="J122" s="1">
        <v>47709.83</v>
      </c>
      <c r="K122" s="1">
        <f t="shared" si="9"/>
        <v>10.772892735309506</v>
      </c>
      <c r="L122">
        <v>178196</v>
      </c>
      <c r="M122">
        <f t="shared" si="12"/>
        <v>1.2013499104901444E-2</v>
      </c>
      <c r="N122">
        <f t="shared" si="13"/>
        <v>3.3864342002476219E-2</v>
      </c>
      <c r="O122">
        <f t="shared" si="14"/>
        <v>6.0662939499364459E-2</v>
      </c>
      <c r="P122">
        <f t="shared" si="15"/>
        <v>0.19264568109424771</v>
      </c>
      <c r="Q122">
        <f t="shared" si="16"/>
        <v>7.2563541619190861E-2</v>
      </c>
      <c r="R122">
        <f t="shared" si="17"/>
        <v>0.20454628321407411</v>
      </c>
      <c r="S122">
        <f t="shared" si="10"/>
        <v>165.55833462412252</v>
      </c>
      <c r="T122">
        <f t="shared" si="11"/>
        <v>22559.996758984955</v>
      </c>
      <c r="U122">
        <v>990</v>
      </c>
      <c r="V122">
        <v>1410</v>
      </c>
      <c r="W122">
        <v>7.0000000000000007E-2</v>
      </c>
    </row>
    <row r="123" spans="1:23" x14ac:dyDescent="0.3">
      <c r="A123">
        <v>1999</v>
      </c>
      <c r="B123" t="s">
        <v>9</v>
      </c>
      <c r="C123">
        <v>9306.5329999999994</v>
      </c>
      <c r="D123">
        <v>2856.6129999999998</v>
      </c>
      <c r="E123">
        <v>26805.236999999997</v>
      </c>
      <c r="F123">
        <v>12255.517</v>
      </c>
      <c r="G123">
        <v>4.8</v>
      </c>
      <c r="H123">
        <f t="shared" si="19"/>
        <v>8.7820999999999998</v>
      </c>
      <c r="I123">
        <v>17999800</v>
      </c>
      <c r="J123" s="1">
        <v>34112.74</v>
      </c>
      <c r="K123" s="1">
        <f t="shared" si="9"/>
        <v>10.437426200536001</v>
      </c>
      <c r="L123">
        <v>456587</v>
      </c>
      <c r="M123">
        <f t="shared" si="12"/>
        <v>0.27281692997982571</v>
      </c>
      <c r="N123">
        <f t="shared" si="13"/>
        <v>0.78578375703622749</v>
      </c>
      <c r="O123">
        <f t="shared" si="14"/>
        <v>0.15870248558317315</v>
      </c>
      <c r="P123">
        <f t="shared" si="15"/>
        <v>0.68086962077356417</v>
      </c>
      <c r="Q123">
        <f t="shared" si="16"/>
        <v>0.51703535594839944</v>
      </c>
      <c r="R123">
        <f t="shared" si="17"/>
        <v>1.4891963799597772</v>
      </c>
      <c r="S123">
        <f t="shared" si="10"/>
        <v>527.65623635040754</v>
      </c>
      <c r="T123">
        <f t="shared" si="11"/>
        <v>25366.226291403236</v>
      </c>
      <c r="U123">
        <v>1000</v>
      </c>
      <c r="V123">
        <v>1460</v>
      </c>
      <c r="W123">
        <v>0.10199999999999999</v>
      </c>
    </row>
    <row r="124" spans="1:23" x14ac:dyDescent="0.3">
      <c r="A124">
        <v>1999</v>
      </c>
      <c r="B124" t="s">
        <v>10</v>
      </c>
      <c r="C124">
        <v>6690.3209999999999</v>
      </c>
      <c r="D124">
        <v>190.321</v>
      </c>
      <c r="E124">
        <v>7456.058</v>
      </c>
      <c r="F124">
        <v>833.81799999999998</v>
      </c>
      <c r="G124">
        <v>4.8</v>
      </c>
      <c r="H124">
        <f t="shared" si="19"/>
        <v>8.7820999999999998</v>
      </c>
      <c r="I124">
        <v>4030773</v>
      </c>
      <c r="J124" s="1">
        <v>19858</v>
      </c>
      <c r="K124" s="1">
        <f t="shared" si="9"/>
        <v>9.8963622275935386</v>
      </c>
      <c r="L124">
        <v>91937</v>
      </c>
      <c r="M124">
        <f t="shared" si="12"/>
        <v>0.33690809749219458</v>
      </c>
      <c r="N124">
        <f t="shared" si="13"/>
        <v>0.37546872796857689</v>
      </c>
      <c r="O124">
        <f t="shared" si="14"/>
        <v>4.7216997831433329E-2</v>
      </c>
      <c r="P124">
        <f t="shared" si="15"/>
        <v>0.20686305083417003</v>
      </c>
      <c r="Q124">
        <f t="shared" si="16"/>
        <v>1.6598109097188058</v>
      </c>
      <c r="R124">
        <f t="shared" si="17"/>
        <v>1.8497836519198674</v>
      </c>
      <c r="S124">
        <f t="shared" si="10"/>
        <v>202.97980662705206</v>
      </c>
      <c r="T124">
        <f t="shared" si="11"/>
        <v>22808.776381106054</v>
      </c>
      <c r="U124">
        <v>1054</v>
      </c>
      <c r="V124">
        <v>1665</v>
      </c>
      <c r="W124">
        <v>6.9000000000000006E-2</v>
      </c>
    </row>
    <row r="125" spans="1:23" x14ac:dyDescent="0.3">
      <c r="A125">
        <v>1999</v>
      </c>
      <c r="B125" t="s">
        <v>11</v>
      </c>
      <c r="C125">
        <v>301.52</v>
      </c>
      <c r="D125">
        <v>301.52</v>
      </c>
      <c r="E125">
        <v>754.12900000000002</v>
      </c>
      <c r="F125">
        <v>714.22899999999993</v>
      </c>
      <c r="G125">
        <v>4.8</v>
      </c>
      <c r="H125">
        <f t="shared" si="19"/>
        <v>8.7820999999999998</v>
      </c>
      <c r="I125">
        <v>1071501</v>
      </c>
      <c r="J125" s="1">
        <v>2571.1</v>
      </c>
      <c r="K125" s="1">
        <f t="shared" si="9"/>
        <v>7.8520891018809351</v>
      </c>
      <c r="L125">
        <v>24566</v>
      </c>
      <c r="M125">
        <f t="shared" si="12"/>
        <v>0.1172727626307806</v>
      </c>
      <c r="N125">
        <f t="shared" si="13"/>
        <v>0.29330986737194198</v>
      </c>
      <c r="O125">
        <f t="shared" si="14"/>
        <v>0.28139964405072881</v>
      </c>
      <c r="P125">
        <f t="shared" si="15"/>
        <v>0.66656867329101877</v>
      </c>
      <c r="Q125">
        <f t="shared" si="16"/>
        <v>0.28139964405072881</v>
      </c>
      <c r="R125">
        <f t="shared" si="17"/>
        <v>0.70380615603718522</v>
      </c>
      <c r="S125">
        <f t="shared" si="10"/>
        <v>416.74808447746102</v>
      </c>
      <c r="T125">
        <f t="shared" si="11"/>
        <v>22926.716820609596</v>
      </c>
      <c r="U125">
        <v>1060</v>
      </c>
      <c r="V125">
        <v>1665</v>
      </c>
      <c r="W125">
        <v>3.2000000000000001E-2</v>
      </c>
    </row>
    <row r="126" spans="1:23" x14ac:dyDescent="0.3">
      <c r="A126">
        <v>1999</v>
      </c>
      <c r="B126" t="s">
        <v>12</v>
      </c>
      <c r="C126">
        <v>71.025999999999996</v>
      </c>
      <c r="D126">
        <v>71.025999999999996</v>
      </c>
      <c r="E126">
        <v>820.59299999999996</v>
      </c>
      <c r="F126">
        <v>820.59299999999996</v>
      </c>
      <c r="G126">
        <v>4.8</v>
      </c>
      <c r="H126">
        <f t="shared" si="19"/>
        <v>8.7820999999999998</v>
      </c>
      <c r="I126">
        <v>4459686</v>
      </c>
      <c r="J126" s="1">
        <v>18449.990000000002</v>
      </c>
      <c r="K126" s="1">
        <f t="shared" si="9"/>
        <v>9.8228191074631059</v>
      </c>
      <c r="L126">
        <v>75612</v>
      </c>
      <c r="M126">
        <f t="shared" si="12"/>
        <v>3.8496497830080119E-3</v>
      </c>
      <c r="N126">
        <f t="shared" si="13"/>
        <v>4.447660947241705E-2</v>
      </c>
      <c r="O126">
        <f t="shared" si="14"/>
        <v>1.5926233371587148E-2</v>
      </c>
      <c r="P126">
        <f t="shared" si="15"/>
        <v>0.18400241631361491</v>
      </c>
      <c r="Q126">
        <f t="shared" si="16"/>
        <v>1.5926233371587148E-2</v>
      </c>
      <c r="R126">
        <f t="shared" si="17"/>
        <v>0.18400241631361491</v>
      </c>
      <c r="S126">
        <f t="shared" si="10"/>
        <v>241.71752938619477</v>
      </c>
      <c r="T126">
        <f t="shared" si="11"/>
        <v>16954.556890328153</v>
      </c>
      <c r="U126">
        <v>1040</v>
      </c>
      <c r="V126">
        <v>1630</v>
      </c>
      <c r="W126">
        <v>2.5999999999999999E-2</v>
      </c>
    </row>
    <row r="127" spans="1:23" x14ac:dyDescent="0.3">
      <c r="A127">
        <v>1999</v>
      </c>
      <c r="B127" t="s">
        <v>13</v>
      </c>
      <c r="C127">
        <v>12.3</v>
      </c>
      <c r="D127">
        <v>12.3</v>
      </c>
      <c r="E127">
        <v>286.678</v>
      </c>
      <c r="F127">
        <v>286.678</v>
      </c>
      <c r="G127">
        <v>4.8</v>
      </c>
      <c r="H127">
        <f t="shared" si="19"/>
        <v>8.7820999999999998</v>
      </c>
      <c r="I127">
        <v>2648737</v>
      </c>
      <c r="J127" s="1">
        <v>20452.14</v>
      </c>
      <c r="K127" s="1">
        <f t="shared" si="9"/>
        <v>9.9258428014727649</v>
      </c>
      <c r="L127">
        <v>42088</v>
      </c>
      <c r="M127">
        <f t="shared" si="12"/>
        <v>6.0140405845060714E-4</v>
      </c>
      <c r="N127">
        <f t="shared" si="13"/>
        <v>1.4017017290122207E-2</v>
      </c>
      <c r="O127">
        <f t="shared" si="14"/>
        <v>4.6437226497005931E-3</v>
      </c>
      <c r="P127">
        <f t="shared" si="15"/>
        <v>0.10823196111958265</v>
      </c>
      <c r="Q127">
        <f t="shared" si="16"/>
        <v>4.6437226497005931E-3</v>
      </c>
      <c r="R127">
        <f t="shared" si="17"/>
        <v>0.10823196111958265</v>
      </c>
      <c r="S127">
        <f t="shared" si="10"/>
        <v>129.50903915189315</v>
      </c>
      <c r="T127">
        <f t="shared" si="11"/>
        <v>15889.837307365737</v>
      </c>
      <c r="U127">
        <v>1020</v>
      </c>
      <c r="V127">
        <v>1555</v>
      </c>
      <c r="W127">
        <v>3.2000000000000001E-2</v>
      </c>
    </row>
    <row r="128" spans="1:23" x14ac:dyDescent="0.3">
      <c r="A128">
        <v>1999</v>
      </c>
      <c r="B128" t="s">
        <v>14</v>
      </c>
      <c r="C128">
        <v>311.20400000000001</v>
      </c>
      <c r="D128">
        <v>311.20400000000001</v>
      </c>
      <c r="E128">
        <v>1301.4760000000001</v>
      </c>
      <c r="F128">
        <v>1020.776</v>
      </c>
      <c r="G128">
        <v>4.8</v>
      </c>
      <c r="H128">
        <f t="shared" si="19"/>
        <v>8.7820999999999998</v>
      </c>
      <c r="I128">
        <v>2777275</v>
      </c>
      <c r="J128" s="1">
        <v>15802.27</v>
      </c>
      <c r="K128" s="1">
        <f t="shared" si="9"/>
        <v>9.6679088795814607</v>
      </c>
      <c r="L128">
        <v>62417</v>
      </c>
      <c r="M128">
        <f t="shared" si="12"/>
        <v>1.9693626295462615E-2</v>
      </c>
      <c r="N128">
        <f t="shared" si="13"/>
        <v>8.2360065990519093E-2</v>
      </c>
      <c r="O128">
        <f t="shared" si="14"/>
        <v>0.11205372172363198</v>
      </c>
      <c r="P128">
        <f t="shared" si="15"/>
        <v>0.36754588580533076</v>
      </c>
      <c r="Q128">
        <f t="shared" si="16"/>
        <v>0.11205372172363198</v>
      </c>
      <c r="R128">
        <f t="shared" si="17"/>
        <v>0.46861617952849466</v>
      </c>
      <c r="S128">
        <f t="shared" si="10"/>
        <v>175.75164833913101</v>
      </c>
      <c r="T128">
        <f t="shared" si="11"/>
        <v>22474.18782799687</v>
      </c>
      <c r="U128">
        <v>975</v>
      </c>
      <c r="V128">
        <v>1500</v>
      </c>
      <c r="W128">
        <v>8.1000000000000003E-2</v>
      </c>
    </row>
    <row r="129" spans="1:23" x14ac:dyDescent="0.3">
      <c r="A129">
        <v>1999</v>
      </c>
      <c r="B129" t="s">
        <v>15</v>
      </c>
      <c r="C129">
        <v>81.564000000000007</v>
      </c>
      <c r="D129">
        <v>81.564000000000007</v>
      </c>
      <c r="E129">
        <v>757.21699999999998</v>
      </c>
      <c r="F129">
        <v>757.21699999999998</v>
      </c>
      <c r="G129">
        <v>4.8</v>
      </c>
      <c r="H129">
        <f t="shared" si="19"/>
        <v>8.7820999999999998</v>
      </c>
      <c r="I129">
        <v>2449082</v>
      </c>
      <c r="J129" s="1">
        <v>16202.37</v>
      </c>
      <c r="K129" s="1">
        <f t="shared" si="9"/>
        <v>9.692912806816512</v>
      </c>
      <c r="L129">
        <v>38945</v>
      </c>
      <c r="M129">
        <f t="shared" si="12"/>
        <v>5.0340783477972667E-3</v>
      </c>
      <c r="N129">
        <f t="shared" si="13"/>
        <v>4.6734952972929268E-2</v>
      </c>
      <c r="O129">
        <f t="shared" si="14"/>
        <v>3.3303907341607999E-2</v>
      </c>
      <c r="P129">
        <f t="shared" si="15"/>
        <v>0.30918401262187217</v>
      </c>
      <c r="Q129">
        <f t="shared" si="16"/>
        <v>3.3303907341607999E-2</v>
      </c>
      <c r="R129">
        <f t="shared" si="17"/>
        <v>0.30918401262187217</v>
      </c>
      <c r="S129">
        <f t="shared" si="10"/>
        <v>151.15578770266325</v>
      </c>
      <c r="T129">
        <f t="shared" si="11"/>
        <v>15901.876703189197</v>
      </c>
      <c r="U129">
        <v>1000</v>
      </c>
      <c r="V129">
        <v>1500</v>
      </c>
      <c r="W129">
        <v>1.9E-2</v>
      </c>
    </row>
    <row r="130" spans="1:23" x14ac:dyDescent="0.3">
      <c r="A130">
        <v>2000</v>
      </c>
      <c r="B130" t="s">
        <v>0</v>
      </c>
      <c r="C130">
        <v>12785.022000000001</v>
      </c>
      <c r="D130">
        <v>7312.2820000000002</v>
      </c>
      <c r="E130">
        <v>21374.803</v>
      </c>
      <c r="F130">
        <v>10776.192999999999</v>
      </c>
      <c r="G130">
        <v>4.5</v>
      </c>
      <c r="H130" s="2">
        <f>16.93*0.51</f>
        <v>8.6342999999999996</v>
      </c>
      <c r="I130">
        <v>10524415</v>
      </c>
      <c r="J130" s="1">
        <v>35673.71</v>
      </c>
      <c r="K130" s="1">
        <f t="shared" ref="K130:K193" si="20">LN(J130)</f>
        <v>10.482169281915503</v>
      </c>
      <c r="L130">
        <v>308823</v>
      </c>
      <c r="M130">
        <f t="shared" si="12"/>
        <v>0.35838778753317224</v>
      </c>
      <c r="N130">
        <f t="shared" si="13"/>
        <v>0.59917521894975323</v>
      </c>
      <c r="O130">
        <f t="shared" si="14"/>
        <v>0.69479225211092488</v>
      </c>
      <c r="P130">
        <f t="shared" si="15"/>
        <v>1.0239232299372458</v>
      </c>
      <c r="Q130">
        <f t="shared" si="16"/>
        <v>1.2147964518692962</v>
      </c>
      <c r="R130">
        <f t="shared" si="17"/>
        <v>2.0309730279545231</v>
      </c>
      <c r="S130">
        <f t="shared" ref="S130:S193" si="21">I130/J130</f>
        <v>295.01879675536969</v>
      </c>
      <c r="T130">
        <f t="shared" ref="T130:T193" si="22">(L130/I130)*10^6</f>
        <v>29343.483699569049</v>
      </c>
      <c r="U130">
        <v>1100</v>
      </c>
      <c r="V130">
        <v>1755</v>
      </c>
      <c r="W130">
        <v>0.121</v>
      </c>
    </row>
    <row r="131" spans="1:23" x14ac:dyDescent="0.3">
      <c r="A131">
        <v>2000</v>
      </c>
      <c r="B131" t="s">
        <v>1</v>
      </c>
      <c r="C131">
        <v>20734.864000000001</v>
      </c>
      <c r="D131">
        <v>17057.444</v>
      </c>
      <c r="E131">
        <v>29130.532999999999</v>
      </c>
      <c r="F131">
        <v>23683.113000000001</v>
      </c>
      <c r="G131">
        <v>4.5</v>
      </c>
      <c r="H131" s="2">
        <f t="shared" ref="H131:H159" si="23">16.93*0.51</f>
        <v>8.6342999999999996</v>
      </c>
      <c r="I131">
        <v>12230255</v>
      </c>
      <c r="J131" s="1">
        <v>70542.03</v>
      </c>
      <c r="K131" s="1">
        <f t="shared" si="20"/>
        <v>11.163963981374263</v>
      </c>
      <c r="L131">
        <v>357900</v>
      </c>
      <c r="M131">
        <f t="shared" ref="M131:M194" si="24">C131/J131</f>
        <v>0.29393631002680248</v>
      </c>
      <c r="N131">
        <f t="shared" ref="N131:N194" si="25">E131/J131</f>
        <v>0.41295285945130866</v>
      </c>
      <c r="O131">
        <f t="shared" ref="O131:O194" si="26">(D131*1000)/I131</f>
        <v>1.3946924246469106</v>
      </c>
      <c r="P131">
        <f t="shared" ref="P131:P194" si="27">(F131*1000)/I131</f>
        <v>1.936436566531115</v>
      </c>
      <c r="Q131">
        <f t="shared" ref="Q131:Q194" si="28">(C131*1000)/I131</f>
        <v>1.6953746262853882</v>
      </c>
      <c r="R131">
        <f t="shared" ref="R131:R194" si="29">(E131*1000)/I131</f>
        <v>2.3818418340418903</v>
      </c>
      <c r="S131">
        <f t="shared" si="21"/>
        <v>173.3754330574269</v>
      </c>
      <c r="T131">
        <f t="shared" si="22"/>
        <v>29263.494506042596</v>
      </c>
      <c r="U131">
        <v>1180</v>
      </c>
      <c r="V131">
        <v>1805</v>
      </c>
      <c r="W131">
        <v>5.7000000000000002E-2</v>
      </c>
    </row>
    <row r="132" spans="1:23" x14ac:dyDescent="0.3">
      <c r="A132">
        <v>2000</v>
      </c>
      <c r="B132" t="s">
        <v>2</v>
      </c>
      <c r="C132">
        <v>961.81</v>
      </c>
      <c r="D132">
        <v>495.49200000000002</v>
      </c>
      <c r="E132">
        <v>2403.9879999999998</v>
      </c>
      <c r="F132">
        <v>1459.75</v>
      </c>
      <c r="G132">
        <v>4.5</v>
      </c>
      <c r="H132" s="2">
        <f t="shared" si="23"/>
        <v>8.6342999999999996</v>
      </c>
      <c r="I132">
        <v>3382169</v>
      </c>
      <c r="J132" s="1">
        <v>891.12</v>
      </c>
      <c r="K132" s="1">
        <f t="shared" si="20"/>
        <v>6.7924790985369343</v>
      </c>
      <c r="L132">
        <v>85534</v>
      </c>
      <c r="M132">
        <f t="shared" si="24"/>
        <v>1.0793271388814076</v>
      </c>
      <c r="N132">
        <f t="shared" si="25"/>
        <v>2.6977152347607505</v>
      </c>
      <c r="O132">
        <f t="shared" si="26"/>
        <v>0.14650125407689563</v>
      </c>
      <c r="P132">
        <f t="shared" si="27"/>
        <v>0.43160173249769601</v>
      </c>
      <c r="Q132">
        <f t="shared" si="28"/>
        <v>0.28437668253715292</v>
      </c>
      <c r="R132">
        <f t="shared" si="29"/>
        <v>0.71078293249095481</v>
      </c>
      <c r="S132">
        <f t="shared" si="21"/>
        <v>3795.4136367717028</v>
      </c>
      <c r="T132">
        <f t="shared" si="22"/>
        <v>25289.688362704524</v>
      </c>
      <c r="U132">
        <v>1009</v>
      </c>
      <c r="V132">
        <v>1590</v>
      </c>
      <c r="W132">
        <v>9.9000000000000005E-2</v>
      </c>
    </row>
    <row r="133" spans="1:23" x14ac:dyDescent="0.3">
      <c r="A133">
        <v>2000</v>
      </c>
      <c r="B133" t="s">
        <v>3</v>
      </c>
      <c r="C133">
        <v>265.26299999999998</v>
      </c>
      <c r="D133">
        <v>265.26299999999998</v>
      </c>
      <c r="E133">
        <v>973.66599999999994</v>
      </c>
      <c r="F133">
        <v>973.66599999999994</v>
      </c>
      <c r="G133">
        <v>4.5</v>
      </c>
      <c r="H133" s="2">
        <f t="shared" si="23"/>
        <v>8.6342999999999996</v>
      </c>
      <c r="I133">
        <v>2601962</v>
      </c>
      <c r="J133" s="1">
        <v>29654.38</v>
      </c>
      <c r="K133" s="1">
        <f t="shared" si="20"/>
        <v>10.297365116955973</v>
      </c>
      <c r="L133">
        <v>44672</v>
      </c>
      <c r="M133">
        <f t="shared" si="24"/>
        <v>8.9451541391187394E-3</v>
      </c>
      <c r="N133">
        <f t="shared" si="25"/>
        <v>3.2833800605509202E-2</v>
      </c>
      <c r="O133">
        <f t="shared" si="26"/>
        <v>0.10194729976840554</v>
      </c>
      <c r="P133">
        <f t="shared" si="27"/>
        <v>0.37420454257210517</v>
      </c>
      <c r="Q133">
        <f t="shared" si="28"/>
        <v>0.10194729976840554</v>
      </c>
      <c r="R133">
        <f t="shared" si="29"/>
        <v>0.37420454257210517</v>
      </c>
      <c r="S133">
        <f t="shared" si="21"/>
        <v>87.742923642308483</v>
      </c>
      <c r="T133">
        <f t="shared" si="22"/>
        <v>17168.582784836981</v>
      </c>
      <c r="U133">
        <v>1005</v>
      </c>
      <c r="V133">
        <v>1615</v>
      </c>
      <c r="W133">
        <v>1.9400000000000001E-2</v>
      </c>
    </row>
    <row r="134" spans="1:23" x14ac:dyDescent="0.3">
      <c r="A134">
        <v>2000</v>
      </c>
      <c r="B134" t="s">
        <v>4</v>
      </c>
      <c r="C134">
        <v>258.09399999999999</v>
      </c>
      <c r="D134">
        <v>75.694000000000003</v>
      </c>
      <c r="E134">
        <v>539.76400000000001</v>
      </c>
      <c r="F134">
        <v>357.36399999999998</v>
      </c>
      <c r="G134">
        <v>4.5</v>
      </c>
      <c r="H134" s="2">
        <f t="shared" si="23"/>
        <v>8.6342999999999996</v>
      </c>
      <c r="I134">
        <v>660225</v>
      </c>
      <c r="J134" s="1">
        <v>419.84</v>
      </c>
      <c r="K134" s="1">
        <f t="shared" si="20"/>
        <v>6.0398736863156692</v>
      </c>
      <c r="L134">
        <v>22290</v>
      </c>
      <c r="M134">
        <f t="shared" si="24"/>
        <v>0.6147437118902439</v>
      </c>
      <c r="N134">
        <f t="shared" si="25"/>
        <v>1.2856421493902439</v>
      </c>
      <c r="O134">
        <f t="shared" si="26"/>
        <v>0.11464879397175205</v>
      </c>
      <c r="P134">
        <f t="shared" si="27"/>
        <v>0.54127608012420003</v>
      </c>
      <c r="Q134">
        <f t="shared" si="28"/>
        <v>0.39091824756711729</v>
      </c>
      <c r="R134">
        <f t="shared" si="29"/>
        <v>0.81754553371956529</v>
      </c>
      <c r="S134">
        <f t="shared" si="21"/>
        <v>1572.5633574695123</v>
      </c>
      <c r="T134">
        <f t="shared" si="22"/>
        <v>33761.217766670452</v>
      </c>
      <c r="U134">
        <v>980</v>
      </c>
      <c r="V134">
        <v>1455</v>
      </c>
      <c r="W134">
        <v>8.8999999999999996E-2</v>
      </c>
    </row>
    <row r="135" spans="1:23" x14ac:dyDescent="0.3">
      <c r="A135">
        <v>2000</v>
      </c>
      <c r="B135" t="s">
        <v>5</v>
      </c>
      <c r="C135">
        <v>288.96199999999999</v>
      </c>
      <c r="D135">
        <v>238.96199999999999</v>
      </c>
      <c r="E135">
        <v>1964.8910000000001</v>
      </c>
      <c r="F135">
        <v>1763.511</v>
      </c>
      <c r="G135">
        <v>4.5</v>
      </c>
      <c r="H135" s="2">
        <f t="shared" si="23"/>
        <v>8.6342999999999996</v>
      </c>
      <c r="I135">
        <v>1715392</v>
      </c>
      <c r="J135" s="1">
        <v>755.09</v>
      </c>
      <c r="K135" s="1">
        <f t="shared" si="20"/>
        <v>6.6268369474426514</v>
      </c>
      <c r="L135">
        <v>77837</v>
      </c>
      <c r="M135">
        <f t="shared" si="24"/>
        <v>0.38268550768782528</v>
      </c>
      <c r="N135">
        <f t="shared" si="25"/>
        <v>2.6021944403978332</v>
      </c>
      <c r="O135">
        <f t="shared" si="26"/>
        <v>0.13930460209678022</v>
      </c>
      <c r="P135">
        <f t="shared" si="27"/>
        <v>1.0280513142185577</v>
      </c>
      <c r="Q135">
        <f t="shared" si="28"/>
        <v>0.1684524586799985</v>
      </c>
      <c r="R135">
        <f t="shared" si="29"/>
        <v>1.1454472213931277</v>
      </c>
      <c r="S135">
        <f t="shared" si="21"/>
        <v>2271.7715768981179</v>
      </c>
      <c r="T135">
        <f t="shared" si="22"/>
        <v>45375.634257359248</v>
      </c>
      <c r="U135">
        <v>970</v>
      </c>
      <c r="V135">
        <v>1430</v>
      </c>
      <c r="W135">
        <v>0.13900000000000001</v>
      </c>
    </row>
    <row r="136" spans="1:23" x14ac:dyDescent="0.3">
      <c r="A136">
        <v>2000</v>
      </c>
      <c r="B136" t="s">
        <v>6</v>
      </c>
      <c r="C136">
        <v>3285.4029999999998</v>
      </c>
      <c r="D136">
        <v>2858.6030000000001</v>
      </c>
      <c r="E136">
        <v>4666.2730000000001</v>
      </c>
      <c r="F136">
        <v>4239.473</v>
      </c>
      <c r="G136">
        <v>4.5</v>
      </c>
      <c r="H136" s="2">
        <f t="shared" si="23"/>
        <v>8.6342999999999996</v>
      </c>
      <c r="I136">
        <v>6068129</v>
      </c>
      <c r="J136" s="1">
        <v>21115.67</v>
      </c>
      <c r="K136" s="1">
        <f t="shared" si="20"/>
        <v>9.9577706978615481</v>
      </c>
      <c r="L136">
        <v>193586</v>
      </c>
      <c r="M136">
        <f t="shared" si="24"/>
        <v>0.15559075321787091</v>
      </c>
      <c r="N136">
        <f t="shared" si="25"/>
        <v>0.22098626280861561</v>
      </c>
      <c r="O136">
        <f t="shared" si="26"/>
        <v>0.47108474457283289</v>
      </c>
      <c r="P136">
        <f t="shared" si="27"/>
        <v>0.698645826415358</v>
      </c>
      <c r="Q136">
        <f t="shared" si="28"/>
        <v>0.54141943917144808</v>
      </c>
      <c r="R136">
        <f t="shared" si="29"/>
        <v>0.76898052101397318</v>
      </c>
      <c r="S136">
        <f t="shared" si="21"/>
        <v>287.37563146232162</v>
      </c>
      <c r="T136">
        <f t="shared" si="22"/>
        <v>31902.090413700833</v>
      </c>
      <c r="U136">
        <v>1030</v>
      </c>
      <c r="V136">
        <v>1540</v>
      </c>
      <c r="W136">
        <v>7.1999999999999995E-2</v>
      </c>
    </row>
    <row r="137" spans="1:23" x14ac:dyDescent="0.3">
      <c r="A137">
        <v>2000</v>
      </c>
      <c r="B137" t="s">
        <v>7</v>
      </c>
      <c r="C137">
        <v>116.47199999999999</v>
      </c>
      <c r="D137">
        <v>116.47199999999999</v>
      </c>
      <c r="E137">
        <v>841.09299999999996</v>
      </c>
      <c r="F137">
        <v>591.09299999999996</v>
      </c>
      <c r="G137">
        <v>4.5</v>
      </c>
      <c r="H137" s="2">
        <f t="shared" si="23"/>
        <v>8.6342999999999996</v>
      </c>
      <c r="I137">
        <v>1775703</v>
      </c>
      <c r="J137" s="1">
        <v>23292.73</v>
      </c>
      <c r="K137" s="1">
        <f t="shared" si="20"/>
        <v>10.055896573698925</v>
      </c>
      <c r="L137">
        <v>29253</v>
      </c>
      <c r="M137">
        <f t="shared" si="24"/>
        <v>5.0003584809509231E-3</v>
      </c>
      <c r="N137">
        <f t="shared" si="25"/>
        <v>3.6109678856879379E-2</v>
      </c>
      <c r="O137">
        <f t="shared" si="26"/>
        <v>6.5592050021878665E-2</v>
      </c>
      <c r="P137">
        <f t="shared" si="27"/>
        <v>0.33287830228365894</v>
      </c>
      <c r="Q137">
        <f t="shared" si="28"/>
        <v>6.5592050021878665E-2</v>
      </c>
      <c r="R137">
        <f t="shared" si="29"/>
        <v>0.47366761220767212</v>
      </c>
      <c r="S137">
        <f t="shared" si="21"/>
        <v>76.234215568548649</v>
      </c>
      <c r="T137">
        <f t="shared" si="22"/>
        <v>16474.038732828631</v>
      </c>
      <c r="U137">
        <v>1000</v>
      </c>
      <c r="V137">
        <v>1530</v>
      </c>
      <c r="W137">
        <v>2.7E-2</v>
      </c>
    </row>
    <row r="138" spans="1:23" x14ac:dyDescent="0.3">
      <c r="A138">
        <v>2000</v>
      </c>
      <c r="B138" t="s">
        <v>8</v>
      </c>
      <c r="C138">
        <v>5794.4610000000002</v>
      </c>
      <c r="D138">
        <v>3023.9609999999998</v>
      </c>
      <c r="E138">
        <v>7410.1230000000005</v>
      </c>
      <c r="F138">
        <v>4545.6229999999996</v>
      </c>
      <c r="G138">
        <v>4.5</v>
      </c>
      <c r="H138" s="2">
        <f t="shared" si="23"/>
        <v>8.6342999999999996</v>
      </c>
      <c r="I138">
        <v>7926193</v>
      </c>
      <c r="J138" s="1">
        <v>47709.83</v>
      </c>
      <c r="K138" s="1">
        <f t="shared" si="20"/>
        <v>10.772892735309506</v>
      </c>
      <c r="L138">
        <v>183712</v>
      </c>
      <c r="M138">
        <f t="shared" si="24"/>
        <v>0.12145214099484321</v>
      </c>
      <c r="N138">
        <f t="shared" si="25"/>
        <v>0.15531648299731943</v>
      </c>
      <c r="O138">
        <f t="shared" si="26"/>
        <v>0.38151493409257131</v>
      </c>
      <c r="P138">
        <f t="shared" si="27"/>
        <v>0.57349385764389038</v>
      </c>
      <c r="Q138">
        <f t="shared" si="28"/>
        <v>0.73105222141323078</v>
      </c>
      <c r="R138">
        <f t="shared" si="29"/>
        <v>0.93489055843076252</v>
      </c>
      <c r="S138">
        <f t="shared" si="21"/>
        <v>166.13333143295625</v>
      </c>
      <c r="T138">
        <f t="shared" si="22"/>
        <v>23177.835816009021</v>
      </c>
      <c r="U138">
        <v>990</v>
      </c>
      <c r="V138">
        <v>1410</v>
      </c>
      <c r="W138">
        <v>7.0000000000000007E-2</v>
      </c>
    </row>
    <row r="139" spans="1:23" x14ac:dyDescent="0.3">
      <c r="A139">
        <v>2000</v>
      </c>
      <c r="B139" t="s">
        <v>9</v>
      </c>
      <c r="C139">
        <v>12136.925999999999</v>
      </c>
      <c r="D139">
        <v>8032.366</v>
      </c>
      <c r="E139">
        <v>38942.163</v>
      </c>
      <c r="F139">
        <v>20287.883000000002</v>
      </c>
      <c r="G139">
        <v>4.5</v>
      </c>
      <c r="H139" s="2">
        <f t="shared" si="23"/>
        <v>8.6342999999999996</v>
      </c>
      <c r="I139">
        <v>18009865</v>
      </c>
      <c r="J139" s="1">
        <v>34112.74</v>
      </c>
      <c r="K139" s="1">
        <f t="shared" si="20"/>
        <v>10.437426200536001</v>
      </c>
      <c r="L139">
        <v>465177</v>
      </c>
      <c r="M139">
        <f t="shared" si="24"/>
        <v>0.35578865843083846</v>
      </c>
      <c r="N139">
        <f t="shared" si="25"/>
        <v>1.1415724154670661</v>
      </c>
      <c r="O139">
        <f t="shared" si="26"/>
        <v>0.44599812380603632</v>
      </c>
      <c r="P139">
        <f t="shared" si="27"/>
        <v>1.1264872335245155</v>
      </c>
      <c r="Q139">
        <f t="shared" si="28"/>
        <v>0.67390432965488634</v>
      </c>
      <c r="R139">
        <f t="shared" si="29"/>
        <v>2.1622684567596702</v>
      </c>
      <c r="S139">
        <f t="shared" si="21"/>
        <v>527.95128740757855</v>
      </c>
      <c r="T139">
        <f t="shared" si="22"/>
        <v>25829.010933729929</v>
      </c>
      <c r="U139">
        <v>1000</v>
      </c>
      <c r="V139">
        <v>1460</v>
      </c>
      <c r="W139">
        <v>7.0999999999999994E-2</v>
      </c>
    </row>
    <row r="140" spans="1:23" x14ac:dyDescent="0.3">
      <c r="A140">
        <v>2000</v>
      </c>
      <c r="B140" t="s">
        <v>10</v>
      </c>
      <c r="C140">
        <v>1422.4259999999999</v>
      </c>
      <c r="D140">
        <v>1108.9259999999999</v>
      </c>
      <c r="E140">
        <v>8878.4840000000004</v>
      </c>
      <c r="F140">
        <v>1942.7439999999999</v>
      </c>
      <c r="G140">
        <v>4.5</v>
      </c>
      <c r="H140" s="2">
        <f t="shared" si="23"/>
        <v>8.6342999999999996</v>
      </c>
      <c r="I140">
        <v>4034557</v>
      </c>
      <c r="J140" s="1">
        <v>19858</v>
      </c>
      <c r="K140" s="1">
        <f t="shared" si="20"/>
        <v>9.8963622275935386</v>
      </c>
      <c r="L140">
        <v>93617</v>
      </c>
      <c r="M140">
        <f t="shared" si="24"/>
        <v>7.1629872091852148E-2</v>
      </c>
      <c r="N140">
        <f t="shared" si="25"/>
        <v>0.44709860006042906</v>
      </c>
      <c r="O140">
        <f t="shared" si="26"/>
        <v>0.27485694216242329</v>
      </c>
      <c r="P140">
        <f t="shared" si="27"/>
        <v>0.48152597670574487</v>
      </c>
      <c r="Q140">
        <f t="shared" si="28"/>
        <v>0.35256064048667551</v>
      </c>
      <c r="R140">
        <f t="shared" si="29"/>
        <v>2.2006093853674642</v>
      </c>
      <c r="S140">
        <f t="shared" si="21"/>
        <v>203.17035955282506</v>
      </c>
      <c r="T140">
        <f t="shared" si="22"/>
        <v>23203.786685874064</v>
      </c>
      <c r="U140">
        <v>1054</v>
      </c>
      <c r="V140">
        <v>1665</v>
      </c>
      <c r="W140">
        <v>6.9000000000000006E-2</v>
      </c>
    </row>
    <row r="141" spans="1:23" x14ac:dyDescent="0.3">
      <c r="A141">
        <v>2000</v>
      </c>
      <c r="B141" t="s">
        <v>11</v>
      </c>
      <c r="C141">
        <v>611.68299999999999</v>
      </c>
      <c r="D141">
        <v>611.68299999999999</v>
      </c>
      <c r="E141">
        <v>1365.8119999999999</v>
      </c>
      <c r="F141">
        <v>1325.912</v>
      </c>
      <c r="G141">
        <v>4.5</v>
      </c>
      <c r="H141" s="2">
        <f t="shared" si="23"/>
        <v>8.6342999999999996</v>
      </c>
      <c r="I141">
        <v>1068703</v>
      </c>
      <c r="J141" s="1">
        <v>2571.1</v>
      </c>
      <c r="K141" s="1">
        <f t="shared" si="20"/>
        <v>7.8520891018809351</v>
      </c>
      <c r="L141">
        <v>25343</v>
      </c>
      <c r="M141">
        <f t="shared" si="24"/>
        <v>0.23790712146552059</v>
      </c>
      <c r="N141">
        <f t="shared" si="25"/>
        <v>0.53121698883746249</v>
      </c>
      <c r="O141">
        <f t="shared" si="26"/>
        <v>0.57236014121790624</v>
      </c>
      <c r="P141">
        <f t="shared" si="27"/>
        <v>1.2406739758380019</v>
      </c>
      <c r="Q141">
        <f t="shared" si="28"/>
        <v>0.57236014121790624</v>
      </c>
      <c r="R141">
        <f t="shared" si="29"/>
        <v>1.278008951036911</v>
      </c>
      <c r="S141">
        <f t="shared" si="21"/>
        <v>415.6598343121621</v>
      </c>
      <c r="T141">
        <f t="shared" si="22"/>
        <v>23713.791390124294</v>
      </c>
      <c r="U141">
        <v>1060</v>
      </c>
      <c r="V141">
        <v>1665</v>
      </c>
      <c r="W141">
        <v>3.2000000000000001E-2</v>
      </c>
    </row>
    <row r="142" spans="1:23" x14ac:dyDescent="0.3">
      <c r="A142">
        <v>2000</v>
      </c>
      <c r="B142" t="s">
        <v>12</v>
      </c>
      <c r="C142">
        <v>271.78500000000003</v>
      </c>
      <c r="D142">
        <v>241.785</v>
      </c>
      <c r="E142">
        <v>1092.3779999999999</v>
      </c>
      <c r="F142">
        <v>1062.3779999999999</v>
      </c>
      <c r="G142">
        <v>4.5</v>
      </c>
      <c r="H142" s="2">
        <f t="shared" si="23"/>
        <v>8.6342999999999996</v>
      </c>
      <c r="I142">
        <v>4425581</v>
      </c>
      <c r="J142" s="1">
        <v>18449.990000000002</v>
      </c>
      <c r="K142" s="1">
        <f t="shared" si="20"/>
        <v>9.8228191074631059</v>
      </c>
      <c r="L142">
        <v>75609</v>
      </c>
      <c r="M142">
        <f t="shared" si="24"/>
        <v>1.4730902293171975E-2</v>
      </c>
      <c r="N142">
        <f t="shared" si="25"/>
        <v>5.9207511765589027E-2</v>
      </c>
      <c r="O142">
        <f t="shared" si="26"/>
        <v>5.4633504617811766E-2</v>
      </c>
      <c r="P142">
        <f t="shared" si="27"/>
        <v>0.24005390478673874</v>
      </c>
      <c r="Q142">
        <f t="shared" si="28"/>
        <v>6.1412275585962614E-2</v>
      </c>
      <c r="R142">
        <f t="shared" si="29"/>
        <v>0.2468326757548896</v>
      </c>
      <c r="S142">
        <f t="shared" si="21"/>
        <v>239.86901889919721</v>
      </c>
      <c r="T142">
        <f t="shared" si="22"/>
        <v>17084.536471030584</v>
      </c>
      <c r="U142">
        <v>1040</v>
      </c>
      <c r="V142">
        <v>1630</v>
      </c>
      <c r="W142">
        <v>2.5999999999999999E-2</v>
      </c>
    </row>
    <row r="143" spans="1:23" x14ac:dyDescent="0.3">
      <c r="A143">
        <v>2000</v>
      </c>
      <c r="B143" t="s">
        <v>13</v>
      </c>
      <c r="C143">
        <v>173.471</v>
      </c>
      <c r="D143">
        <v>173.471</v>
      </c>
      <c r="E143">
        <v>460.149</v>
      </c>
      <c r="F143">
        <v>460.149</v>
      </c>
      <c r="G143">
        <v>4.5</v>
      </c>
      <c r="H143" s="2">
        <f t="shared" si="23"/>
        <v>8.6342999999999996</v>
      </c>
      <c r="I143">
        <v>2615375</v>
      </c>
      <c r="J143" s="1">
        <v>20452.14</v>
      </c>
      <c r="K143" s="1">
        <f t="shared" si="20"/>
        <v>9.9258428014727649</v>
      </c>
      <c r="L143">
        <v>42470</v>
      </c>
      <c r="M143">
        <f t="shared" si="24"/>
        <v>8.4818019043483954E-3</v>
      </c>
      <c r="N143">
        <f t="shared" si="25"/>
        <v>2.2498819194470603E-2</v>
      </c>
      <c r="O143">
        <f t="shared" si="26"/>
        <v>6.6327390909525399E-2</v>
      </c>
      <c r="P143">
        <f t="shared" si="27"/>
        <v>0.17593997036753811</v>
      </c>
      <c r="Q143">
        <f t="shared" si="28"/>
        <v>6.6327390909525399E-2</v>
      </c>
      <c r="R143">
        <f t="shared" si="29"/>
        <v>0.17593997036753811</v>
      </c>
      <c r="S143">
        <f t="shared" si="21"/>
        <v>127.87781620896395</v>
      </c>
      <c r="T143">
        <f t="shared" si="22"/>
        <v>16238.589112459973</v>
      </c>
      <c r="U143">
        <v>1020</v>
      </c>
      <c r="V143">
        <v>1555</v>
      </c>
      <c r="W143">
        <v>3.2000000000000001E-2</v>
      </c>
    </row>
    <row r="144" spans="1:23" x14ac:dyDescent="0.3">
      <c r="A144">
        <v>2000</v>
      </c>
      <c r="B144" t="s">
        <v>14</v>
      </c>
      <c r="C144">
        <v>840.35199999999998</v>
      </c>
      <c r="D144">
        <v>692.35199999999998</v>
      </c>
      <c r="E144">
        <v>2141.828</v>
      </c>
      <c r="F144">
        <v>1713.1279999999999</v>
      </c>
      <c r="G144">
        <v>4.5</v>
      </c>
      <c r="H144" s="2">
        <f t="shared" si="23"/>
        <v>8.6342999999999996</v>
      </c>
      <c r="I144">
        <v>2789761</v>
      </c>
      <c r="J144" s="1">
        <v>15802.27</v>
      </c>
      <c r="K144" s="1">
        <f t="shared" si="20"/>
        <v>9.6679088795814607</v>
      </c>
      <c r="L144">
        <v>63740</v>
      </c>
      <c r="M144">
        <f t="shared" si="24"/>
        <v>5.3179195140951263E-2</v>
      </c>
      <c r="N144">
        <f t="shared" si="25"/>
        <v>0.13553926113147036</v>
      </c>
      <c r="O144">
        <f t="shared" si="26"/>
        <v>0.24817609823923986</v>
      </c>
      <c r="P144">
        <f t="shared" si="27"/>
        <v>0.61407697648651627</v>
      </c>
      <c r="Q144">
        <f t="shared" si="28"/>
        <v>0.30122723774545562</v>
      </c>
      <c r="R144">
        <f t="shared" si="29"/>
        <v>0.7677460542318858</v>
      </c>
      <c r="S144">
        <f t="shared" si="21"/>
        <v>176.54178798362514</v>
      </c>
      <c r="T144">
        <f t="shared" si="22"/>
        <v>22847.835352204005</v>
      </c>
      <c r="U144">
        <v>975</v>
      </c>
      <c r="V144">
        <v>1500</v>
      </c>
      <c r="W144">
        <v>6.2E-2</v>
      </c>
    </row>
    <row r="145" spans="1:23" x14ac:dyDescent="0.3">
      <c r="A145">
        <v>2000</v>
      </c>
      <c r="B145" t="s">
        <v>15</v>
      </c>
      <c r="C145">
        <v>491.07499999999999</v>
      </c>
      <c r="D145">
        <v>449.72500000000002</v>
      </c>
      <c r="E145">
        <v>1248.2919999999999</v>
      </c>
      <c r="F145">
        <v>1206.942</v>
      </c>
      <c r="G145">
        <v>4.5</v>
      </c>
      <c r="H145" s="2">
        <f t="shared" si="23"/>
        <v>8.6342999999999996</v>
      </c>
      <c r="I145">
        <v>2431255</v>
      </c>
      <c r="J145" s="1">
        <v>16202.37</v>
      </c>
      <c r="K145" s="1">
        <f t="shared" si="20"/>
        <v>9.692912806816512</v>
      </c>
      <c r="L145">
        <v>39525</v>
      </c>
      <c r="M145">
        <f t="shared" si="24"/>
        <v>3.0308837534261959E-2</v>
      </c>
      <c r="N145">
        <f t="shared" si="25"/>
        <v>7.704379050719122E-2</v>
      </c>
      <c r="O145">
        <f t="shared" si="26"/>
        <v>0.18497648333885175</v>
      </c>
      <c r="P145">
        <f t="shared" si="27"/>
        <v>0.49642756518752662</v>
      </c>
      <c r="Q145">
        <f t="shared" si="28"/>
        <v>0.20198416044388598</v>
      </c>
      <c r="R145">
        <f t="shared" si="29"/>
        <v>0.51343524229256088</v>
      </c>
      <c r="S145">
        <f t="shared" si="21"/>
        <v>150.05551656948953</v>
      </c>
      <c r="T145">
        <f t="shared" si="22"/>
        <v>16257.035975247351</v>
      </c>
      <c r="U145">
        <v>1000</v>
      </c>
      <c r="V145">
        <v>1500</v>
      </c>
      <c r="W145">
        <v>1.9E-2</v>
      </c>
    </row>
    <row r="146" spans="1:23" x14ac:dyDescent="0.3">
      <c r="A146">
        <v>2001</v>
      </c>
      <c r="B146" t="s">
        <v>0</v>
      </c>
      <c r="C146">
        <v>55501.81</v>
      </c>
      <c r="D146">
        <v>29733.703000000001</v>
      </c>
      <c r="E146">
        <v>76876.612999999998</v>
      </c>
      <c r="F146">
        <v>40509.896000000001</v>
      </c>
      <c r="G146">
        <v>4.2</v>
      </c>
      <c r="H146">
        <f>17.28*0.51</f>
        <v>8.8128000000000011</v>
      </c>
      <c r="I146">
        <v>10600906</v>
      </c>
      <c r="J146" s="1">
        <v>35673.71</v>
      </c>
      <c r="K146" s="1">
        <f t="shared" si="20"/>
        <v>10.482169281915503</v>
      </c>
      <c r="L146">
        <v>323078</v>
      </c>
      <c r="M146">
        <f t="shared" si="24"/>
        <v>1.5558182762600246</v>
      </c>
      <c r="N146">
        <f t="shared" si="25"/>
        <v>2.1549934952097778</v>
      </c>
      <c r="O146">
        <f t="shared" si="26"/>
        <v>2.8048265874633733</v>
      </c>
      <c r="P146">
        <f t="shared" si="27"/>
        <v>3.8213616836145894</v>
      </c>
      <c r="Q146">
        <f t="shared" si="28"/>
        <v>5.2355723180641354</v>
      </c>
      <c r="R146">
        <f t="shared" si="29"/>
        <v>7.2518908289536759</v>
      </c>
      <c r="S146">
        <f t="shared" si="21"/>
        <v>297.16298080575302</v>
      </c>
      <c r="T146">
        <f t="shared" si="22"/>
        <v>30476.451729691784</v>
      </c>
      <c r="U146">
        <v>1100</v>
      </c>
      <c r="V146">
        <v>1755</v>
      </c>
      <c r="W146">
        <v>7.6999999999999999E-2</v>
      </c>
    </row>
    <row r="147" spans="1:23" x14ac:dyDescent="0.3">
      <c r="A147">
        <v>2001</v>
      </c>
      <c r="B147" t="s">
        <v>1</v>
      </c>
      <c r="C147">
        <v>81276.44</v>
      </c>
      <c r="D147">
        <v>43504.5</v>
      </c>
      <c r="E147">
        <v>110406.973</v>
      </c>
      <c r="F147">
        <v>67187.612999999998</v>
      </c>
      <c r="G147">
        <v>4.2</v>
      </c>
      <c r="H147">
        <f t="shared" ref="H147:H175" si="30">17.28*0.51</f>
        <v>8.8128000000000011</v>
      </c>
      <c r="I147">
        <v>12329714</v>
      </c>
      <c r="J147" s="1">
        <v>70542.03</v>
      </c>
      <c r="K147" s="1">
        <f t="shared" si="20"/>
        <v>11.163963981374263</v>
      </c>
      <c r="L147">
        <v>371890</v>
      </c>
      <c r="M147">
        <f t="shared" si="24"/>
        <v>1.1521704152829173</v>
      </c>
      <c r="N147">
        <f t="shared" si="25"/>
        <v>1.5651232747342259</v>
      </c>
      <c r="O147">
        <f t="shared" si="26"/>
        <v>3.5284273422724972</v>
      </c>
      <c r="P147">
        <f t="shared" si="27"/>
        <v>5.449243429328531</v>
      </c>
      <c r="Q147">
        <f t="shared" si="28"/>
        <v>6.5919160817517746</v>
      </c>
      <c r="R147">
        <f t="shared" si="29"/>
        <v>8.9545445255258969</v>
      </c>
      <c r="S147">
        <f t="shared" si="21"/>
        <v>174.78535845934687</v>
      </c>
      <c r="T147">
        <f t="shared" si="22"/>
        <v>30162.094595219321</v>
      </c>
      <c r="U147">
        <v>1180</v>
      </c>
      <c r="V147">
        <v>1805</v>
      </c>
      <c r="W147">
        <v>5.7000000000000002E-2</v>
      </c>
    </row>
    <row r="148" spans="1:23" x14ac:dyDescent="0.3">
      <c r="A148">
        <v>2001</v>
      </c>
      <c r="B148" t="s">
        <v>2</v>
      </c>
      <c r="C148">
        <v>1113.3219999999999</v>
      </c>
      <c r="D148">
        <v>749.59199999999998</v>
      </c>
      <c r="E148">
        <v>3517.31</v>
      </c>
      <c r="F148">
        <v>2209.3420000000001</v>
      </c>
      <c r="G148">
        <v>4.2</v>
      </c>
      <c r="H148">
        <f t="shared" si="30"/>
        <v>8.8128000000000011</v>
      </c>
      <c r="I148">
        <v>3388434</v>
      </c>
      <c r="J148" s="1">
        <v>891.12</v>
      </c>
      <c r="K148" s="1">
        <f t="shared" si="20"/>
        <v>6.7924790985369343</v>
      </c>
      <c r="L148">
        <v>86368</v>
      </c>
      <c r="M148">
        <f t="shared" si="24"/>
        <v>1.2493513780411167</v>
      </c>
      <c r="N148">
        <f t="shared" si="25"/>
        <v>3.9470666128018674</v>
      </c>
      <c r="O148">
        <f t="shared" si="26"/>
        <v>0.22122077632322187</v>
      </c>
      <c r="P148">
        <f t="shared" si="27"/>
        <v>0.65202450453513339</v>
      </c>
      <c r="Q148">
        <f t="shared" si="28"/>
        <v>0.32856534906685508</v>
      </c>
      <c r="R148">
        <f t="shared" si="29"/>
        <v>1.0380340889036057</v>
      </c>
      <c r="S148">
        <f t="shared" si="21"/>
        <v>3802.4441152706704</v>
      </c>
      <c r="T148">
        <f t="shared" si="22"/>
        <v>25489.060728348257</v>
      </c>
      <c r="U148">
        <v>1009</v>
      </c>
      <c r="V148">
        <v>1590</v>
      </c>
      <c r="W148">
        <v>9.0999999999999998E-2</v>
      </c>
    </row>
    <row r="149" spans="1:23" x14ac:dyDescent="0.3">
      <c r="A149">
        <v>2001</v>
      </c>
      <c r="B149" t="s">
        <v>3</v>
      </c>
      <c r="C149">
        <v>1369.3309999999999</v>
      </c>
      <c r="D149">
        <v>887.90599999999995</v>
      </c>
      <c r="E149">
        <v>2342.9969999999998</v>
      </c>
      <c r="F149">
        <v>1861.5719999999999</v>
      </c>
      <c r="G149">
        <v>4.2</v>
      </c>
      <c r="H149">
        <f t="shared" si="30"/>
        <v>8.8128000000000011</v>
      </c>
      <c r="I149">
        <v>2593040</v>
      </c>
      <c r="J149" s="1">
        <v>29654.38</v>
      </c>
      <c r="K149" s="1">
        <f t="shared" si="20"/>
        <v>10.297365116955973</v>
      </c>
      <c r="L149">
        <v>45764</v>
      </c>
      <c r="M149">
        <f t="shared" si="24"/>
        <v>4.6176348991278857E-2</v>
      </c>
      <c r="N149">
        <f t="shared" si="25"/>
        <v>7.9010149596788051E-2</v>
      </c>
      <c r="O149">
        <f t="shared" si="26"/>
        <v>0.34241893684632707</v>
      </c>
      <c r="P149">
        <f t="shared" si="27"/>
        <v>0.71791102335482682</v>
      </c>
      <c r="Q149">
        <f t="shared" si="28"/>
        <v>0.52807939715546226</v>
      </c>
      <c r="R149">
        <f t="shared" si="29"/>
        <v>0.90357148366396201</v>
      </c>
      <c r="S149">
        <f t="shared" si="21"/>
        <v>87.442057463349428</v>
      </c>
      <c r="T149">
        <f t="shared" si="22"/>
        <v>17648.782895751705</v>
      </c>
      <c r="U149">
        <v>1005</v>
      </c>
      <c r="V149">
        <v>1615</v>
      </c>
      <c r="W149">
        <v>1.9400000000000001E-2</v>
      </c>
    </row>
    <row r="150" spans="1:23" x14ac:dyDescent="0.3">
      <c r="A150">
        <v>2001</v>
      </c>
      <c r="B150" t="s">
        <v>4</v>
      </c>
      <c r="C150">
        <v>223.8</v>
      </c>
      <c r="D150">
        <v>223.8</v>
      </c>
      <c r="E150">
        <v>763.56399999999996</v>
      </c>
      <c r="F150">
        <v>581.16399999999999</v>
      </c>
      <c r="G150">
        <v>4.2</v>
      </c>
      <c r="H150">
        <f t="shared" si="30"/>
        <v>8.8128000000000011</v>
      </c>
      <c r="I150">
        <v>659651</v>
      </c>
      <c r="J150" s="1">
        <v>419.84</v>
      </c>
      <c r="K150" s="1">
        <f t="shared" si="20"/>
        <v>6.0398736863156692</v>
      </c>
      <c r="L150">
        <v>23073</v>
      </c>
      <c r="M150">
        <f t="shared" si="24"/>
        <v>0.53306021341463417</v>
      </c>
      <c r="N150">
        <f t="shared" si="25"/>
        <v>1.8187023628048782</v>
      </c>
      <c r="O150">
        <f t="shared" si="26"/>
        <v>0.33927031111906142</v>
      </c>
      <c r="P150">
        <f t="shared" si="27"/>
        <v>0.88101738646647998</v>
      </c>
      <c r="Q150">
        <f t="shared" si="28"/>
        <v>0.33927031111906142</v>
      </c>
      <c r="R150">
        <f t="shared" si="29"/>
        <v>1.1575272378879136</v>
      </c>
      <c r="S150">
        <f t="shared" si="21"/>
        <v>1571.1961699695123</v>
      </c>
      <c r="T150">
        <f t="shared" si="22"/>
        <v>34977.586632931656</v>
      </c>
      <c r="U150">
        <v>980</v>
      </c>
      <c r="V150">
        <v>1455</v>
      </c>
      <c r="W150">
        <v>8.8999999999999996E-2</v>
      </c>
    </row>
    <row r="151" spans="1:23" x14ac:dyDescent="0.3">
      <c r="A151">
        <v>2001</v>
      </c>
      <c r="B151" t="s">
        <v>5</v>
      </c>
      <c r="C151">
        <v>288.51</v>
      </c>
      <c r="D151">
        <v>288.51</v>
      </c>
      <c r="E151">
        <v>2253.4009999999998</v>
      </c>
      <c r="F151">
        <v>2052.0210000000002</v>
      </c>
      <c r="G151">
        <v>4.2</v>
      </c>
      <c r="H151">
        <f t="shared" si="30"/>
        <v>8.8128000000000011</v>
      </c>
      <c r="I151">
        <v>1726363</v>
      </c>
      <c r="J151" s="1">
        <v>755.09</v>
      </c>
      <c r="K151" s="1">
        <f t="shared" si="20"/>
        <v>6.6268369474426514</v>
      </c>
      <c r="L151">
        <v>82158</v>
      </c>
      <c r="M151">
        <f t="shared" si="24"/>
        <v>0.38208690354792141</v>
      </c>
      <c r="N151">
        <f t="shared" si="25"/>
        <v>2.9842813439457543</v>
      </c>
      <c r="O151">
        <f t="shared" si="26"/>
        <v>0.16712012479414817</v>
      </c>
      <c r="P151">
        <f t="shared" si="27"/>
        <v>1.1886381948640004</v>
      </c>
      <c r="Q151">
        <f t="shared" si="28"/>
        <v>0.16712012479414817</v>
      </c>
      <c r="R151">
        <f t="shared" si="29"/>
        <v>1.3052880535553646</v>
      </c>
      <c r="S151">
        <f t="shared" si="21"/>
        <v>2286.3009707452093</v>
      </c>
      <c r="T151">
        <f t="shared" si="22"/>
        <v>47590.222913720929</v>
      </c>
      <c r="U151">
        <v>970</v>
      </c>
      <c r="V151">
        <v>1430</v>
      </c>
      <c r="W151">
        <v>8.5000000000000006E-2</v>
      </c>
    </row>
    <row r="152" spans="1:23" x14ac:dyDescent="0.3">
      <c r="A152">
        <v>2001</v>
      </c>
      <c r="B152" t="s">
        <v>6</v>
      </c>
      <c r="C152">
        <v>6114.3389999999999</v>
      </c>
      <c r="D152">
        <v>5402.6189999999997</v>
      </c>
      <c r="E152">
        <v>10780.611999999999</v>
      </c>
      <c r="F152">
        <v>9642.0920000000006</v>
      </c>
      <c r="G152">
        <v>4.2</v>
      </c>
      <c r="H152">
        <f t="shared" si="30"/>
        <v>8.8128000000000011</v>
      </c>
      <c r="I152">
        <v>6077826</v>
      </c>
      <c r="J152" s="1">
        <v>21115.67</v>
      </c>
      <c r="K152" s="1">
        <f t="shared" si="20"/>
        <v>9.9577706978615481</v>
      </c>
      <c r="L152">
        <v>200762</v>
      </c>
      <c r="M152">
        <f t="shared" si="24"/>
        <v>0.2895640536151588</v>
      </c>
      <c r="N152">
        <f t="shared" si="25"/>
        <v>0.51055031642377435</v>
      </c>
      <c r="O152">
        <f t="shared" si="26"/>
        <v>0.88890649386803766</v>
      </c>
      <c r="P152">
        <f t="shared" si="27"/>
        <v>1.5864376505678182</v>
      </c>
      <c r="Q152">
        <f t="shared" si="28"/>
        <v>1.0060075757351394</v>
      </c>
      <c r="R152">
        <f t="shared" si="29"/>
        <v>1.773761210011606</v>
      </c>
      <c r="S152">
        <f t="shared" si="21"/>
        <v>287.83486387123878</v>
      </c>
      <c r="T152">
        <f t="shared" si="22"/>
        <v>33031.87685860043</v>
      </c>
      <c r="U152">
        <v>1030</v>
      </c>
      <c r="V152">
        <v>1540</v>
      </c>
      <c r="W152">
        <v>7.1999999999999995E-2</v>
      </c>
    </row>
    <row r="153" spans="1:23" x14ac:dyDescent="0.3">
      <c r="A153">
        <v>2001</v>
      </c>
      <c r="B153" t="s">
        <v>7</v>
      </c>
      <c r="C153">
        <v>3021.4250000000002</v>
      </c>
      <c r="D153">
        <v>985.26499999999999</v>
      </c>
      <c r="E153">
        <v>3862.518</v>
      </c>
      <c r="F153">
        <v>1576.3579999999999</v>
      </c>
      <c r="G153">
        <v>4.2</v>
      </c>
      <c r="H153">
        <f t="shared" si="30"/>
        <v>8.8128000000000011</v>
      </c>
      <c r="I153">
        <v>1759877</v>
      </c>
      <c r="J153" s="1">
        <v>23292.73</v>
      </c>
      <c r="K153" s="1">
        <f t="shared" si="20"/>
        <v>10.055896573698925</v>
      </c>
      <c r="L153">
        <v>29686</v>
      </c>
      <c r="M153">
        <f t="shared" si="24"/>
        <v>0.1297153661249669</v>
      </c>
      <c r="N153">
        <f t="shared" si="25"/>
        <v>0.16582504498184628</v>
      </c>
      <c r="O153">
        <f t="shared" si="26"/>
        <v>0.559848784886671</v>
      </c>
      <c r="P153">
        <f t="shared" si="27"/>
        <v>0.8957205531977519</v>
      </c>
      <c r="Q153">
        <f t="shared" si="28"/>
        <v>1.7168387336160424</v>
      </c>
      <c r="R153">
        <f t="shared" si="29"/>
        <v>2.1947658842066802</v>
      </c>
      <c r="S153">
        <f t="shared" si="21"/>
        <v>75.554776103960336</v>
      </c>
      <c r="T153">
        <f t="shared" si="22"/>
        <v>16868.22431340372</v>
      </c>
      <c r="U153">
        <v>1000</v>
      </c>
      <c r="V153">
        <v>1530</v>
      </c>
      <c r="W153">
        <v>2.7E-2</v>
      </c>
    </row>
    <row r="154" spans="1:23" x14ac:dyDescent="0.3">
      <c r="A154">
        <v>2001</v>
      </c>
      <c r="B154" t="s">
        <v>8</v>
      </c>
      <c r="C154">
        <v>22559.3</v>
      </c>
      <c r="D154">
        <v>8074.31</v>
      </c>
      <c r="E154">
        <v>29969.422999999999</v>
      </c>
      <c r="F154">
        <v>12619.933000000001</v>
      </c>
      <c r="G154">
        <v>4.2</v>
      </c>
      <c r="H154">
        <f t="shared" si="30"/>
        <v>8.8128000000000011</v>
      </c>
      <c r="I154">
        <v>7956416</v>
      </c>
      <c r="J154" s="1">
        <v>47709.83</v>
      </c>
      <c r="K154" s="1">
        <f t="shared" si="20"/>
        <v>10.772892735309506</v>
      </c>
      <c r="L154">
        <v>187133</v>
      </c>
      <c r="M154">
        <f t="shared" si="24"/>
        <v>0.47284385628705861</v>
      </c>
      <c r="N154">
        <f t="shared" si="25"/>
        <v>0.62816033928437809</v>
      </c>
      <c r="O154">
        <f t="shared" si="26"/>
        <v>1.0148174756071076</v>
      </c>
      <c r="P154">
        <f t="shared" si="27"/>
        <v>1.5861328769134244</v>
      </c>
      <c r="Q154">
        <f t="shared" si="28"/>
        <v>2.8353595387672037</v>
      </c>
      <c r="R154">
        <f t="shared" si="29"/>
        <v>3.7666988503366339</v>
      </c>
      <c r="S154">
        <f t="shared" si="21"/>
        <v>166.76680675659503</v>
      </c>
      <c r="T154">
        <f t="shared" si="22"/>
        <v>23519.760656054183</v>
      </c>
      <c r="U154">
        <v>990</v>
      </c>
      <c r="V154">
        <v>1410</v>
      </c>
      <c r="W154">
        <v>7.0000000000000007E-2</v>
      </c>
    </row>
    <row r="155" spans="1:23" x14ac:dyDescent="0.3">
      <c r="A155">
        <v>2001</v>
      </c>
      <c r="B155" t="s">
        <v>9</v>
      </c>
      <c r="C155">
        <v>19456.616999999998</v>
      </c>
      <c r="D155">
        <v>14993.367</v>
      </c>
      <c r="E155">
        <v>58398.78</v>
      </c>
      <c r="F155">
        <v>35281.25</v>
      </c>
      <c r="G155">
        <v>4.2</v>
      </c>
      <c r="H155">
        <f t="shared" si="30"/>
        <v>8.8128000000000011</v>
      </c>
      <c r="I155">
        <v>18052092</v>
      </c>
      <c r="J155" s="1">
        <v>34112.74</v>
      </c>
      <c r="K155" s="1">
        <f t="shared" si="20"/>
        <v>10.437426200536001</v>
      </c>
      <c r="L155">
        <v>475513</v>
      </c>
      <c r="M155">
        <f t="shared" si="24"/>
        <v>0.57036218726493382</v>
      </c>
      <c r="N155">
        <f t="shared" si="25"/>
        <v>1.7119346027319999</v>
      </c>
      <c r="O155">
        <f t="shared" si="26"/>
        <v>0.83056118925163913</v>
      </c>
      <c r="P155">
        <f t="shared" si="27"/>
        <v>1.9544133721454555</v>
      </c>
      <c r="Q155">
        <f t="shared" si="28"/>
        <v>1.0778040018852109</v>
      </c>
      <c r="R155">
        <f t="shared" si="29"/>
        <v>3.2350145346035242</v>
      </c>
      <c r="S155">
        <f t="shared" si="21"/>
        <v>529.18915337788758</v>
      </c>
      <c r="T155">
        <f t="shared" si="22"/>
        <v>26341.15757885568</v>
      </c>
      <c r="U155">
        <v>1000</v>
      </c>
      <c r="V155">
        <v>1460</v>
      </c>
      <c r="W155">
        <v>7.0999999999999994E-2</v>
      </c>
    </row>
    <row r="156" spans="1:23" x14ac:dyDescent="0.3">
      <c r="A156">
        <v>2001</v>
      </c>
      <c r="B156" t="s">
        <v>10</v>
      </c>
      <c r="C156">
        <v>4144.5429999999997</v>
      </c>
      <c r="D156">
        <v>3596.2629999999999</v>
      </c>
      <c r="E156">
        <v>13023.027</v>
      </c>
      <c r="F156">
        <v>5539.0069999999996</v>
      </c>
      <c r="G156">
        <v>4.2</v>
      </c>
      <c r="H156">
        <f t="shared" si="30"/>
        <v>8.8128000000000011</v>
      </c>
      <c r="I156">
        <v>4049066</v>
      </c>
      <c r="J156" s="1">
        <v>19858</v>
      </c>
      <c r="K156" s="1">
        <f t="shared" si="20"/>
        <v>9.8963622275935386</v>
      </c>
      <c r="L156">
        <v>93851</v>
      </c>
      <c r="M156">
        <f t="shared" si="24"/>
        <v>0.20870898378487257</v>
      </c>
      <c r="N156">
        <f t="shared" si="25"/>
        <v>0.65580758384530169</v>
      </c>
      <c r="O156">
        <f t="shared" si="26"/>
        <v>0.88817100042330754</v>
      </c>
      <c r="P156">
        <f t="shared" si="27"/>
        <v>1.3679715272608548</v>
      </c>
      <c r="Q156">
        <f t="shared" si="28"/>
        <v>1.023580005858141</v>
      </c>
      <c r="R156">
        <f t="shared" si="29"/>
        <v>3.2163039575052617</v>
      </c>
      <c r="S156">
        <f t="shared" si="21"/>
        <v>203.90099707926277</v>
      </c>
      <c r="T156">
        <f t="shared" si="22"/>
        <v>23178.431766733363</v>
      </c>
      <c r="U156">
        <v>1054</v>
      </c>
      <c r="V156">
        <v>1665</v>
      </c>
      <c r="W156">
        <v>5.1999999999999998E-2</v>
      </c>
    </row>
    <row r="157" spans="1:23" x14ac:dyDescent="0.3">
      <c r="A157">
        <v>2001</v>
      </c>
      <c r="B157" t="s">
        <v>11</v>
      </c>
      <c r="C157">
        <v>1026.28</v>
      </c>
      <c r="D157">
        <v>1026.28</v>
      </c>
      <c r="E157">
        <v>2392.0920000000001</v>
      </c>
      <c r="F157">
        <v>2352.192</v>
      </c>
      <c r="G157">
        <v>4.2</v>
      </c>
      <c r="H157">
        <f t="shared" si="30"/>
        <v>8.8128000000000011</v>
      </c>
      <c r="I157">
        <v>1066470</v>
      </c>
      <c r="J157" s="1">
        <v>2571.1</v>
      </c>
      <c r="K157" s="1">
        <f t="shared" si="20"/>
        <v>7.8520891018809351</v>
      </c>
      <c r="L157">
        <v>25899</v>
      </c>
      <c r="M157">
        <f t="shared" si="24"/>
        <v>0.3991598926529501</v>
      </c>
      <c r="N157">
        <f t="shared" si="25"/>
        <v>0.93037688149041275</v>
      </c>
      <c r="O157">
        <f t="shared" si="26"/>
        <v>0.96231492681463149</v>
      </c>
      <c r="P157">
        <f t="shared" si="27"/>
        <v>2.2055866550395229</v>
      </c>
      <c r="Q157">
        <f t="shared" si="28"/>
        <v>0.96231492681463149</v>
      </c>
      <c r="R157">
        <f t="shared" si="29"/>
        <v>2.2429998030886944</v>
      </c>
      <c r="S157">
        <f t="shared" si="21"/>
        <v>414.79133444829063</v>
      </c>
      <c r="T157">
        <f t="shared" si="22"/>
        <v>24284.790008157754</v>
      </c>
      <c r="U157">
        <v>1060</v>
      </c>
      <c r="V157">
        <v>1665</v>
      </c>
      <c r="W157">
        <v>3.2000000000000001E-2</v>
      </c>
    </row>
    <row r="158" spans="1:23" x14ac:dyDescent="0.3">
      <c r="A158">
        <v>2001</v>
      </c>
      <c r="B158" t="s">
        <v>12</v>
      </c>
      <c r="C158">
        <v>1517.8389999999999</v>
      </c>
      <c r="D158">
        <v>1021.919</v>
      </c>
      <c r="E158">
        <v>2610.2170000000001</v>
      </c>
      <c r="F158">
        <v>2084.297</v>
      </c>
      <c r="G158">
        <v>4.2</v>
      </c>
      <c r="H158">
        <f t="shared" si="30"/>
        <v>8.8128000000000011</v>
      </c>
      <c r="I158">
        <v>4384192</v>
      </c>
      <c r="J158" s="1">
        <v>18449.990000000002</v>
      </c>
      <c r="K158" s="1">
        <f t="shared" si="20"/>
        <v>9.8228191074631059</v>
      </c>
      <c r="L158">
        <v>78042</v>
      </c>
      <c r="M158">
        <f t="shared" si="24"/>
        <v>8.2267741066526318E-2</v>
      </c>
      <c r="N158">
        <f t="shared" si="25"/>
        <v>0.14147525283211534</v>
      </c>
      <c r="O158">
        <f t="shared" si="26"/>
        <v>0.23309175328087822</v>
      </c>
      <c r="P158">
        <f t="shared" si="27"/>
        <v>0.47541188889537683</v>
      </c>
      <c r="Q158">
        <f t="shared" si="28"/>
        <v>0.34620723727427993</v>
      </c>
      <c r="R158">
        <f t="shared" si="29"/>
        <v>0.59537013889902635</v>
      </c>
      <c r="S158">
        <f t="shared" si="21"/>
        <v>237.62571145025009</v>
      </c>
      <c r="T158">
        <f t="shared" si="22"/>
        <v>17800.771499058435</v>
      </c>
      <c r="U158">
        <v>1040</v>
      </c>
      <c r="V158">
        <v>1630</v>
      </c>
      <c r="W158">
        <v>2.5999999999999999E-2</v>
      </c>
    </row>
    <row r="159" spans="1:23" x14ac:dyDescent="0.3">
      <c r="A159">
        <v>2001</v>
      </c>
      <c r="B159" t="s">
        <v>13</v>
      </c>
      <c r="C159">
        <v>718.46500000000003</v>
      </c>
      <c r="D159">
        <v>718.46500000000003</v>
      </c>
      <c r="E159">
        <v>1178.614</v>
      </c>
      <c r="F159">
        <v>1178.614</v>
      </c>
      <c r="G159">
        <v>4.2</v>
      </c>
      <c r="H159">
        <f t="shared" si="30"/>
        <v>8.8128000000000011</v>
      </c>
      <c r="I159">
        <v>2580626</v>
      </c>
      <c r="J159" s="1">
        <v>20452.14</v>
      </c>
      <c r="K159" s="1">
        <f t="shared" si="20"/>
        <v>9.9258428014727649</v>
      </c>
      <c r="L159">
        <v>43108</v>
      </c>
      <c r="M159">
        <f t="shared" si="24"/>
        <v>3.512908673615573E-2</v>
      </c>
      <c r="N159">
        <f t="shared" si="25"/>
        <v>5.7627905930626333E-2</v>
      </c>
      <c r="O159">
        <f t="shared" si="26"/>
        <v>0.27840725467386596</v>
      </c>
      <c r="P159">
        <f t="shared" si="27"/>
        <v>0.45671631611864716</v>
      </c>
      <c r="Q159">
        <f t="shared" si="28"/>
        <v>0.27840725467386596</v>
      </c>
      <c r="R159">
        <f t="shared" si="29"/>
        <v>0.45671631611864716</v>
      </c>
      <c r="S159">
        <f t="shared" si="21"/>
        <v>126.17877640188264</v>
      </c>
      <c r="T159">
        <f t="shared" si="22"/>
        <v>16704.474030719677</v>
      </c>
      <c r="U159">
        <v>1020</v>
      </c>
      <c r="V159">
        <v>1555</v>
      </c>
      <c r="W159">
        <v>3.2000000000000001E-2</v>
      </c>
    </row>
    <row r="160" spans="1:23" x14ac:dyDescent="0.3">
      <c r="A160">
        <v>2001</v>
      </c>
      <c r="B160" t="s">
        <v>14</v>
      </c>
      <c r="C160">
        <v>1740.5</v>
      </c>
      <c r="D160">
        <v>1640.5</v>
      </c>
      <c r="E160">
        <v>3882.328</v>
      </c>
      <c r="F160">
        <v>3353.6280000000002</v>
      </c>
      <c r="G160">
        <v>4.2</v>
      </c>
      <c r="H160">
        <f t="shared" si="30"/>
        <v>8.8128000000000011</v>
      </c>
      <c r="I160">
        <v>2804249</v>
      </c>
      <c r="J160" s="1">
        <v>15802.27</v>
      </c>
      <c r="K160" s="1">
        <f t="shared" si="20"/>
        <v>9.6679088795814607</v>
      </c>
      <c r="L160">
        <v>65653</v>
      </c>
      <c r="M160">
        <f t="shared" si="24"/>
        <v>0.11014240359138275</v>
      </c>
      <c r="N160">
        <f t="shared" si="25"/>
        <v>0.2456816647228531</v>
      </c>
      <c r="O160">
        <f t="shared" si="26"/>
        <v>0.58500511188557081</v>
      </c>
      <c r="P160">
        <f t="shared" si="27"/>
        <v>1.1959094930585694</v>
      </c>
      <c r="Q160">
        <f t="shared" si="28"/>
        <v>0.62066528328975068</v>
      </c>
      <c r="R160">
        <f t="shared" si="29"/>
        <v>1.3844448192724683</v>
      </c>
      <c r="S160">
        <f t="shared" si="21"/>
        <v>177.45861828711949</v>
      </c>
      <c r="T160">
        <f t="shared" si="22"/>
        <v>23411.972331986213</v>
      </c>
      <c r="U160">
        <v>975</v>
      </c>
      <c r="V160">
        <v>1500</v>
      </c>
      <c r="W160">
        <v>6.2E-2</v>
      </c>
    </row>
    <row r="161" spans="1:23" x14ac:dyDescent="0.3">
      <c r="A161">
        <v>2001</v>
      </c>
      <c r="B161" t="s">
        <v>15</v>
      </c>
      <c r="C161">
        <v>2186.0309999999999</v>
      </c>
      <c r="D161">
        <v>1622.4010000000001</v>
      </c>
      <c r="E161">
        <v>3434.3229999999999</v>
      </c>
      <c r="F161">
        <v>2829.3430000000003</v>
      </c>
      <c r="G161">
        <v>4.2</v>
      </c>
      <c r="H161">
        <f t="shared" si="30"/>
        <v>8.8128000000000011</v>
      </c>
      <c r="I161">
        <v>2411387</v>
      </c>
      <c r="J161" s="1">
        <v>16202.37</v>
      </c>
      <c r="K161" s="1">
        <f t="shared" si="20"/>
        <v>9.692912806816512</v>
      </c>
      <c r="L161">
        <v>40562</v>
      </c>
      <c r="M161">
        <f t="shared" si="24"/>
        <v>0.13492044682352025</v>
      </c>
      <c r="N161">
        <f t="shared" si="25"/>
        <v>0.21196423733071149</v>
      </c>
      <c r="O161">
        <f t="shared" si="26"/>
        <v>0.67280822199008283</v>
      </c>
      <c r="P161">
        <f t="shared" si="27"/>
        <v>1.1733259738067761</v>
      </c>
      <c r="Q161">
        <f t="shared" si="28"/>
        <v>0.90654507136349327</v>
      </c>
      <c r="R161">
        <f t="shared" si="29"/>
        <v>1.4242106306453506</v>
      </c>
      <c r="S161">
        <f t="shared" si="21"/>
        <v>148.82927621082595</v>
      </c>
      <c r="T161">
        <f t="shared" si="22"/>
        <v>16821.024580459296</v>
      </c>
      <c r="U161">
        <v>1000</v>
      </c>
      <c r="V161">
        <v>1500</v>
      </c>
      <c r="W161">
        <v>1.9E-2</v>
      </c>
    </row>
    <row r="162" spans="1:23" x14ac:dyDescent="0.3">
      <c r="A162">
        <v>2002</v>
      </c>
      <c r="B162" t="s">
        <v>0</v>
      </c>
      <c r="C162">
        <v>86283.23</v>
      </c>
      <c r="D162">
        <v>33428.233999999997</v>
      </c>
      <c r="E162">
        <v>163159.84299999999</v>
      </c>
      <c r="F162">
        <v>73938.13</v>
      </c>
      <c r="G162">
        <v>4.0999999999999996</v>
      </c>
      <c r="H162">
        <f>17.21*0.51</f>
        <v>8.7771000000000008</v>
      </c>
      <c r="I162">
        <v>10661320</v>
      </c>
      <c r="J162" s="1">
        <v>35673.71</v>
      </c>
      <c r="K162" s="1">
        <f t="shared" si="20"/>
        <v>10.482169281915503</v>
      </c>
      <c r="L162">
        <v>325510</v>
      </c>
      <c r="M162">
        <f t="shared" si="24"/>
        <v>2.4186783488456904</v>
      </c>
      <c r="N162">
        <f t="shared" si="25"/>
        <v>4.5736718440554682</v>
      </c>
      <c r="O162">
        <f t="shared" si="26"/>
        <v>3.1354685911313043</v>
      </c>
      <c r="P162">
        <f t="shared" si="27"/>
        <v>6.9351759444421512</v>
      </c>
      <c r="Q162">
        <f t="shared" si="28"/>
        <v>8.0931094836286697</v>
      </c>
      <c r="R162">
        <f t="shared" si="29"/>
        <v>15.303906364315113</v>
      </c>
      <c r="S162">
        <f t="shared" si="21"/>
        <v>298.8564968431935</v>
      </c>
      <c r="T162">
        <f t="shared" si="22"/>
        <v>30531.866598132314</v>
      </c>
      <c r="U162">
        <v>1100</v>
      </c>
      <c r="V162">
        <v>1755</v>
      </c>
      <c r="W162">
        <v>7.6999999999999999E-2</v>
      </c>
    </row>
    <row r="163" spans="1:23" x14ac:dyDescent="0.3">
      <c r="A163">
        <v>2002</v>
      </c>
      <c r="B163" t="s">
        <v>1</v>
      </c>
      <c r="C163">
        <v>72762.998999999996</v>
      </c>
      <c r="D163">
        <v>48576.595999999998</v>
      </c>
      <c r="E163">
        <v>183169.97200000001</v>
      </c>
      <c r="F163">
        <v>115764.209</v>
      </c>
      <c r="G163">
        <v>4.0999999999999996</v>
      </c>
      <c r="H163">
        <f t="shared" ref="H163:H191" si="31">17.21*0.51</f>
        <v>8.7771000000000008</v>
      </c>
      <c r="I163">
        <v>12387351</v>
      </c>
      <c r="J163" s="1">
        <v>70542.03</v>
      </c>
      <c r="K163" s="1">
        <f t="shared" si="20"/>
        <v>11.163963981374263</v>
      </c>
      <c r="L163">
        <v>380498</v>
      </c>
      <c r="M163">
        <f t="shared" si="24"/>
        <v>1.0314843363594726</v>
      </c>
      <c r="N163">
        <f t="shared" si="25"/>
        <v>2.5966076110936984</v>
      </c>
      <c r="O163">
        <f t="shared" si="26"/>
        <v>3.9214676325874676</v>
      </c>
      <c r="P163">
        <f t="shared" si="27"/>
        <v>9.345356323559411</v>
      </c>
      <c r="Q163">
        <f t="shared" si="28"/>
        <v>5.8739757192639495</v>
      </c>
      <c r="R163">
        <f t="shared" si="29"/>
        <v>14.786855720807459</v>
      </c>
      <c r="S163">
        <f t="shared" si="21"/>
        <v>175.6024174524039</v>
      </c>
      <c r="T163">
        <f t="shared" si="22"/>
        <v>30716.656046962744</v>
      </c>
      <c r="U163">
        <v>1180</v>
      </c>
      <c r="V163">
        <v>1805</v>
      </c>
      <c r="W163">
        <v>5.7000000000000002E-2</v>
      </c>
    </row>
    <row r="164" spans="1:23" x14ac:dyDescent="0.3">
      <c r="A164">
        <v>2002</v>
      </c>
      <c r="B164" t="s">
        <v>2</v>
      </c>
      <c r="C164">
        <v>513.98</v>
      </c>
      <c r="D164">
        <v>324.99</v>
      </c>
      <c r="E164">
        <v>4031.29</v>
      </c>
      <c r="F164">
        <v>2534.3319999999999</v>
      </c>
      <c r="G164">
        <v>4.0999999999999996</v>
      </c>
      <c r="H164">
        <f t="shared" si="31"/>
        <v>8.7771000000000008</v>
      </c>
      <c r="I164">
        <v>3392425</v>
      </c>
      <c r="J164" s="1">
        <v>891.12</v>
      </c>
      <c r="K164" s="1">
        <f t="shared" si="20"/>
        <v>6.7924790985369343</v>
      </c>
      <c r="L164">
        <v>86096</v>
      </c>
      <c r="M164">
        <f t="shared" si="24"/>
        <v>0.57677978274530928</v>
      </c>
      <c r="N164">
        <f t="shared" si="25"/>
        <v>4.5238463955471762</v>
      </c>
      <c r="O164">
        <f t="shared" si="26"/>
        <v>9.5798728048519868E-2</v>
      </c>
      <c r="P164">
        <f t="shared" si="27"/>
        <v>0.74705616189009338</v>
      </c>
      <c r="Q164">
        <f t="shared" si="28"/>
        <v>0.15150813945776251</v>
      </c>
      <c r="R164">
        <f t="shared" si="29"/>
        <v>1.1883210387849399</v>
      </c>
      <c r="S164">
        <f t="shared" si="21"/>
        <v>3806.9227489002601</v>
      </c>
      <c r="T164">
        <f t="shared" si="22"/>
        <v>25378.895627758902</v>
      </c>
      <c r="U164">
        <v>1009</v>
      </c>
      <c r="V164">
        <v>1590</v>
      </c>
      <c r="W164">
        <v>9.0999999999999998E-2</v>
      </c>
    </row>
    <row r="165" spans="1:23" x14ac:dyDescent="0.3">
      <c r="A165">
        <v>2002</v>
      </c>
      <c r="B165" t="s">
        <v>3</v>
      </c>
      <c r="C165">
        <v>801.00900000000001</v>
      </c>
      <c r="D165">
        <v>522.78499999999997</v>
      </c>
      <c r="E165">
        <v>3144.0059999999999</v>
      </c>
      <c r="F165">
        <v>2384.357</v>
      </c>
      <c r="G165">
        <v>4.0999999999999996</v>
      </c>
      <c r="H165">
        <f t="shared" si="31"/>
        <v>8.7771000000000008</v>
      </c>
      <c r="I165">
        <v>2582379</v>
      </c>
      <c r="J165" s="1">
        <v>29654.38</v>
      </c>
      <c r="K165" s="1">
        <f t="shared" si="20"/>
        <v>10.297365116955973</v>
      </c>
      <c r="L165">
        <v>46254</v>
      </c>
      <c r="M165">
        <f t="shared" si="24"/>
        <v>2.7011490376800999E-2</v>
      </c>
      <c r="N165">
        <f t="shared" si="25"/>
        <v>0.10602163997358906</v>
      </c>
      <c r="O165">
        <f t="shared" si="26"/>
        <v>0.20244317352332866</v>
      </c>
      <c r="P165">
        <f t="shared" si="27"/>
        <v>0.9233179947637431</v>
      </c>
      <c r="Q165">
        <f t="shared" si="28"/>
        <v>0.31018258745133848</v>
      </c>
      <c r="R165">
        <f t="shared" si="29"/>
        <v>1.2174843429256512</v>
      </c>
      <c r="S165">
        <f t="shared" si="21"/>
        <v>87.082549019740085</v>
      </c>
      <c r="T165">
        <f t="shared" si="22"/>
        <v>17911.391008058847</v>
      </c>
      <c r="U165">
        <v>1005</v>
      </c>
      <c r="V165">
        <v>1615</v>
      </c>
      <c r="W165">
        <v>1.9400000000000001E-2</v>
      </c>
    </row>
    <row r="166" spans="1:23" x14ac:dyDescent="0.3">
      <c r="A166">
        <v>2002</v>
      </c>
      <c r="B166" t="s">
        <v>4</v>
      </c>
      <c r="C166">
        <v>156.71799999999999</v>
      </c>
      <c r="D166">
        <v>156.71799999999999</v>
      </c>
      <c r="E166">
        <v>920.28200000000004</v>
      </c>
      <c r="F166">
        <v>737.88199999999995</v>
      </c>
      <c r="G166">
        <v>4.0999999999999996</v>
      </c>
      <c r="H166">
        <f t="shared" si="31"/>
        <v>8.7771000000000008</v>
      </c>
      <c r="I166">
        <v>662098</v>
      </c>
      <c r="J166" s="1">
        <v>419.84</v>
      </c>
      <c r="K166" s="1">
        <f t="shared" si="20"/>
        <v>6.0398736863156692</v>
      </c>
      <c r="L166">
        <v>23657</v>
      </c>
      <c r="M166">
        <f t="shared" si="24"/>
        <v>0.37328029725609757</v>
      </c>
      <c r="N166">
        <f t="shared" si="25"/>
        <v>2.191982660060976</v>
      </c>
      <c r="O166">
        <f t="shared" si="26"/>
        <v>0.23669909892493257</v>
      </c>
      <c r="P166">
        <f t="shared" si="27"/>
        <v>1.1144603971013354</v>
      </c>
      <c r="Q166">
        <f t="shared" si="28"/>
        <v>0.23669909892493257</v>
      </c>
      <c r="R166">
        <f t="shared" si="29"/>
        <v>1.3899483158082337</v>
      </c>
      <c r="S166">
        <f t="shared" si="21"/>
        <v>1577.0245807926831</v>
      </c>
      <c r="T166">
        <f t="shared" si="22"/>
        <v>35730.360158163894</v>
      </c>
      <c r="U166">
        <v>980</v>
      </c>
      <c r="V166">
        <v>1455</v>
      </c>
      <c r="W166">
        <v>8.8999999999999996E-2</v>
      </c>
    </row>
    <row r="167" spans="1:23" x14ac:dyDescent="0.3">
      <c r="A167">
        <v>2002</v>
      </c>
      <c r="B167" t="s">
        <v>5</v>
      </c>
      <c r="C167">
        <v>178.90899999999999</v>
      </c>
      <c r="D167">
        <v>146.429</v>
      </c>
      <c r="E167">
        <v>2432.31</v>
      </c>
      <c r="F167">
        <v>2198.4499999999998</v>
      </c>
      <c r="G167">
        <v>4.0999999999999996</v>
      </c>
      <c r="H167">
        <f t="shared" si="31"/>
        <v>8.7771000000000008</v>
      </c>
      <c r="I167">
        <v>1728806</v>
      </c>
      <c r="J167" s="1">
        <v>755.09</v>
      </c>
      <c r="K167" s="1">
        <f t="shared" si="20"/>
        <v>6.6268369474426514</v>
      </c>
      <c r="L167">
        <v>83116</v>
      </c>
      <c r="M167">
        <f t="shared" si="24"/>
        <v>0.23693731873021756</v>
      </c>
      <c r="N167">
        <f t="shared" si="25"/>
        <v>3.2212186626759722</v>
      </c>
      <c r="O167">
        <f t="shared" si="26"/>
        <v>8.4699497803686477E-2</v>
      </c>
      <c r="P167">
        <f t="shared" si="27"/>
        <v>1.271658011367383</v>
      </c>
      <c r="Q167">
        <f t="shared" si="28"/>
        <v>0.1034870309334882</v>
      </c>
      <c r="R167">
        <f t="shared" si="29"/>
        <v>1.4069305636375626</v>
      </c>
      <c r="S167">
        <f t="shared" si="21"/>
        <v>2289.5363466606627</v>
      </c>
      <c r="T167">
        <f t="shared" si="22"/>
        <v>48077.112180314049</v>
      </c>
      <c r="U167">
        <v>970</v>
      </c>
      <c r="V167">
        <v>1430</v>
      </c>
      <c r="W167">
        <v>8.5000000000000006E-2</v>
      </c>
    </row>
    <row r="168" spans="1:23" x14ac:dyDescent="0.3">
      <c r="A168">
        <v>2002</v>
      </c>
      <c r="B168" t="s">
        <v>6</v>
      </c>
      <c r="C168">
        <v>5013.4650000000001</v>
      </c>
      <c r="D168">
        <v>4633.6149999999998</v>
      </c>
      <c r="E168">
        <v>15794.076999999999</v>
      </c>
      <c r="F168">
        <v>14275.707</v>
      </c>
      <c r="G168">
        <v>4.0999999999999996</v>
      </c>
      <c r="H168">
        <f t="shared" si="31"/>
        <v>8.7771000000000008</v>
      </c>
      <c r="I168">
        <v>6091618</v>
      </c>
      <c r="J168" s="1">
        <v>21115.67</v>
      </c>
      <c r="K168" s="1">
        <f t="shared" si="20"/>
        <v>9.9577706978615481</v>
      </c>
      <c r="L168">
        <v>201389</v>
      </c>
      <c r="M168">
        <f t="shared" si="24"/>
        <v>0.23742864896070079</v>
      </c>
      <c r="N168">
        <f t="shared" si="25"/>
        <v>0.74797896538447517</v>
      </c>
      <c r="O168">
        <f t="shared" si="26"/>
        <v>0.76065423012408195</v>
      </c>
      <c r="P168">
        <f t="shared" si="27"/>
        <v>2.3435000356227196</v>
      </c>
      <c r="Q168">
        <f t="shared" si="28"/>
        <v>0.82301040544564674</v>
      </c>
      <c r="R168">
        <f t="shared" si="29"/>
        <v>2.5927556521108186</v>
      </c>
      <c r="S168">
        <f t="shared" si="21"/>
        <v>288.48802808530348</v>
      </c>
      <c r="T168">
        <f t="shared" si="22"/>
        <v>33060.017880307008</v>
      </c>
      <c r="U168">
        <v>1030</v>
      </c>
      <c r="V168">
        <v>1540</v>
      </c>
      <c r="W168">
        <v>7.1999999999999995E-2</v>
      </c>
    </row>
    <row r="169" spans="1:23" x14ac:dyDescent="0.3">
      <c r="A169">
        <v>2002</v>
      </c>
      <c r="B169" t="s">
        <v>7</v>
      </c>
      <c r="C169">
        <v>1576.3789999999999</v>
      </c>
      <c r="D169">
        <v>461.53899999999999</v>
      </c>
      <c r="E169">
        <v>5438.8969999999999</v>
      </c>
      <c r="F169">
        <v>2037.8969999999999</v>
      </c>
      <c r="G169">
        <v>4.0999999999999996</v>
      </c>
      <c r="H169">
        <f t="shared" si="31"/>
        <v>8.7771000000000008</v>
      </c>
      <c r="I169">
        <v>1744624</v>
      </c>
      <c r="J169" s="1">
        <v>23292.73</v>
      </c>
      <c r="K169" s="1">
        <f t="shared" si="20"/>
        <v>10.055896573698925</v>
      </c>
      <c r="L169">
        <v>29882</v>
      </c>
      <c r="M169">
        <f t="shared" si="24"/>
        <v>6.7676867417430245E-2</v>
      </c>
      <c r="N169">
        <f t="shared" si="25"/>
        <v>0.23350191239927651</v>
      </c>
      <c r="O169">
        <f t="shared" si="26"/>
        <v>0.26454926677610763</v>
      </c>
      <c r="P169">
        <f t="shared" si="27"/>
        <v>1.1681009776318565</v>
      </c>
      <c r="Q169">
        <f t="shared" si="28"/>
        <v>0.90356374783334403</v>
      </c>
      <c r="R169">
        <f t="shared" si="29"/>
        <v>3.1175181586404865</v>
      </c>
      <c r="S169">
        <f t="shared" si="21"/>
        <v>74.899936589656946</v>
      </c>
      <c r="T169">
        <f t="shared" si="22"/>
        <v>17128.045928520987</v>
      </c>
      <c r="U169">
        <v>1000</v>
      </c>
      <c r="V169">
        <v>1530</v>
      </c>
      <c r="W169">
        <v>2.5999999999999999E-2</v>
      </c>
    </row>
    <row r="170" spans="1:23" x14ac:dyDescent="0.3">
      <c r="A170">
        <v>2002</v>
      </c>
      <c r="B170" t="s">
        <v>8</v>
      </c>
      <c r="C170">
        <v>6297.7479999999996</v>
      </c>
      <c r="D170">
        <v>5043.5680000000002</v>
      </c>
      <c r="E170">
        <v>36267.171000000002</v>
      </c>
      <c r="F170">
        <v>17663.501</v>
      </c>
      <c r="G170">
        <v>4.0999999999999996</v>
      </c>
      <c r="H170">
        <f t="shared" si="31"/>
        <v>8.7771000000000008</v>
      </c>
      <c r="I170">
        <v>7980472</v>
      </c>
      <c r="J170" s="1">
        <v>47709.83</v>
      </c>
      <c r="K170" s="1">
        <f t="shared" si="20"/>
        <v>10.772892735309506</v>
      </c>
      <c r="L170">
        <v>186124</v>
      </c>
      <c r="M170">
        <f t="shared" si="24"/>
        <v>0.13200105722447553</v>
      </c>
      <c r="N170">
        <f t="shared" si="25"/>
        <v>0.76016139650885362</v>
      </c>
      <c r="O170">
        <f t="shared" si="26"/>
        <v>0.63198868437856803</v>
      </c>
      <c r="P170">
        <f t="shared" si="27"/>
        <v>2.2133403888892786</v>
      </c>
      <c r="Q170">
        <f t="shared" si="28"/>
        <v>0.78914480246281171</v>
      </c>
      <c r="R170">
        <f t="shared" si="29"/>
        <v>4.5444894738055597</v>
      </c>
      <c r="S170">
        <f t="shared" si="21"/>
        <v>167.27102150646942</v>
      </c>
      <c r="T170">
        <f t="shared" si="22"/>
        <v>23322.430051756335</v>
      </c>
      <c r="U170">
        <v>990</v>
      </c>
      <c r="V170">
        <v>1410</v>
      </c>
      <c r="W170">
        <v>7.0000000000000007E-2</v>
      </c>
    </row>
    <row r="171" spans="1:23" x14ac:dyDescent="0.3">
      <c r="A171">
        <v>2002</v>
      </c>
      <c r="B171" t="s">
        <v>9</v>
      </c>
      <c r="C171">
        <v>18808.635999999999</v>
      </c>
      <c r="D171">
        <v>13613.281000000001</v>
      </c>
      <c r="E171">
        <v>77207.415999999997</v>
      </c>
      <c r="F171">
        <v>48894.531000000003</v>
      </c>
      <c r="G171">
        <v>4.0999999999999996</v>
      </c>
      <c r="H171">
        <f t="shared" si="31"/>
        <v>8.7771000000000008</v>
      </c>
      <c r="I171">
        <v>18076355</v>
      </c>
      <c r="J171" s="1">
        <v>34112.74</v>
      </c>
      <c r="K171" s="1">
        <f t="shared" si="20"/>
        <v>10.437426200536001</v>
      </c>
      <c r="L171">
        <v>482970</v>
      </c>
      <c r="M171">
        <f t="shared" si="24"/>
        <v>0.55136690866813987</v>
      </c>
      <c r="N171">
        <f t="shared" si="25"/>
        <v>2.2633015114001398</v>
      </c>
      <c r="O171">
        <f t="shared" si="26"/>
        <v>0.75309878567886057</v>
      </c>
      <c r="P171">
        <f t="shared" si="27"/>
        <v>2.7048888451239201</v>
      </c>
      <c r="Q171">
        <f t="shared" si="28"/>
        <v>1.0405104347640883</v>
      </c>
      <c r="R171">
        <f t="shared" si="29"/>
        <v>4.2711827688712685</v>
      </c>
      <c r="S171">
        <f t="shared" si="21"/>
        <v>529.90041257313248</v>
      </c>
      <c r="T171">
        <f t="shared" si="22"/>
        <v>26718.328999402809</v>
      </c>
      <c r="U171">
        <v>1000</v>
      </c>
      <c r="V171">
        <v>1460</v>
      </c>
      <c r="W171">
        <v>7.0999999999999994E-2</v>
      </c>
    </row>
    <row r="172" spans="1:23" x14ac:dyDescent="0.3">
      <c r="A172">
        <v>2002</v>
      </c>
      <c r="B172" t="s">
        <v>10</v>
      </c>
      <c r="C172">
        <v>3529.6909999999998</v>
      </c>
      <c r="D172">
        <v>2747.6750000000002</v>
      </c>
      <c r="E172">
        <v>16552.718000000001</v>
      </c>
      <c r="F172">
        <v>8286.6820000000007</v>
      </c>
      <c r="G172">
        <v>4.0999999999999996</v>
      </c>
      <c r="H172">
        <f t="shared" si="31"/>
        <v>8.7771000000000008</v>
      </c>
      <c r="I172">
        <v>4057727</v>
      </c>
      <c r="J172" s="1">
        <v>19858</v>
      </c>
      <c r="K172" s="1">
        <f t="shared" si="20"/>
        <v>9.8963622275935386</v>
      </c>
      <c r="L172">
        <v>95725</v>
      </c>
      <c r="M172">
        <f t="shared" si="24"/>
        <v>0.17774655050861113</v>
      </c>
      <c r="N172">
        <f t="shared" si="25"/>
        <v>0.83355413435391279</v>
      </c>
      <c r="O172">
        <f t="shared" si="26"/>
        <v>0.67714634326064815</v>
      </c>
      <c r="P172">
        <f t="shared" si="27"/>
        <v>2.0421980088852703</v>
      </c>
      <c r="Q172">
        <f t="shared" si="28"/>
        <v>0.86986901780233117</v>
      </c>
      <c r="R172">
        <f t="shared" si="29"/>
        <v>4.0793079475282594</v>
      </c>
      <c r="S172">
        <f t="shared" si="21"/>
        <v>204.33714372041496</v>
      </c>
      <c r="T172">
        <f t="shared" si="22"/>
        <v>23590.793564968761</v>
      </c>
      <c r="U172">
        <v>1054</v>
      </c>
      <c r="V172">
        <v>1665</v>
      </c>
      <c r="W172">
        <v>5.1999999999999998E-2</v>
      </c>
    </row>
    <row r="173" spans="1:23" x14ac:dyDescent="0.3">
      <c r="A173">
        <v>2002</v>
      </c>
      <c r="B173" t="s">
        <v>11</v>
      </c>
      <c r="C173">
        <v>393.66</v>
      </c>
      <c r="D173">
        <v>359.46</v>
      </c>
      <c r="E173">
        <v>2785.752</v>
      </c>
      <c r="F173">
        <v>2711.652</v>
      </c>
      <c r="G173">
        <v>4.0999999999999996</v>
      </c>
      <c r="H173">
        <f t="shared" si="31"/>
        <v>8.7771000000000008</v>
      </c>
      <c r="I173">
        <v>1064988</v>
      </c>
      <c r="J173" s="1">
        <v>2571.1</v>
      </c>
      <c r="K173" s="1">
        <f t="shared" si="20"/>
        <v>7.8520891018809351</v>
      </c>
      <c r="L173">
        <v>25852</v>
      </c>
      <c r="M173">
        <f t="shared" si="24"/>
        <v>0.15310956399984443</v>
      </c>
      <c r="N173">
        <f t="shared" si="25"/>
        <v>1.0834864454902571</v>
      </c>
      <c r="O173">
        <f t="shared" si="26"/>
        <v>0.33752492985836458</v>
      </c>
      <c r="P173">
        <f t="shared" si="27"/>
        <v>2.5461808020372061</v>
      </c>
      <c r="Q173">
        <f t="shared" si="28"/>
        <v>0.36963796775174934</v>
      </c>
      <c r="R173">
        <f t="shared" si="29"/>
        <v>2.6157590508062061</v>
      </c>
      <c r="S173">
        <f t="shared" si="21"/>
        <v>414.2149274629536</v>
      </c>
      <c r="T173">
        <f t="shared" si="22"/>
        <v>24274.451918707065</v>
      </c>
      <c r="U173">
        <v>1060</v>
      </c>
      <c r="V173">
        <v>1665</v>
      </c>
      <c r="W173">
        <v>3.2000000000000001E-2</v>
      </c>
    </row>
    <row r="174" spans="1:23" x14ac:dyDescent="0.3">
      <c r="A174">
        <v>2002</v>
      </c>
      <c r="B174" t="s">
        <v>12</v>
      </c>
      <c r="C174">
        <v>1073.4649999999999</v>
      </c>
      <c r="D174">
        <v>922.78499999999997</v>
      </c>
      <c r="E174">
        <v>3683.6819999999998</v>
      </c>
      <c r="F174">
        <v>3007.0819999999999</v>
      </c>
      <c r="G174">
        <v>4.0999999999999996</v>
      </c>
      <c r="H174">
        <f t="shared" si="31"/>
        <v>8.7771000000000008</v>
      </c>
      <c r="I174">
        <v>4349059</v>
      </c>
      <c r="J174" s="1">
        <v>18449.990000000002</v>
      </c>
      <c r="K174" s="1">
        <f t="shared" si="20"/>
        <v>9.8228191074631059</v>
      </c>
      <c r="L174">
        <v>80675</v>
      </c>
      <c r="M174">
        <f t="shared" si="24"/>
        <v>5.8182416359033248E-2</v>
      </c>
      <c r="N174">
        <f t="shared" si="25"/>
        <v>0.19965766919114858</v>
      </c>
      <c r="O174">
        <f t="shared" si="26"/>
        <v>0.21218038200907369</v>
      </c>
      <c r="P174">
        <f t="shared" si="27"/>
        <v>0.69143279040362526</v>
      </c>
      <c r="Q174">
        <f t="shared" si="28"/>
        <v>0.2468269572797242</v>
      </c>
      <c r="R174">
        <f t="shared" si="29"/>
        <v>0.84700667431736387</v>
      </c>
      <c r="S174">
        <f t="shared" si="21"/>
        <v>235.72148277587141</v>
      </c>
      <c r="T174">
        <f t="shared" si="22"/>
        <v>18549.989779398256</v>
      </c>
      <c r="U174">
        <v>1040</v>
      </c>
      <c r="V174">
        <v>1630</v>
      </c>
      <c r="W174">
        <v>2.5999999999999999E-2</v>
      </c>
    </row>
    <row r="175" spans="1:23" x14ac:dyDescent="0.3">
      <c r="A175">
        <v>2002</v>
      </c>
      <c r="B175" t="s">
        <v>13</v>
      </c>
      <c r="C175">
        <v>3110.46</v>
      </c>
      <c r="D175">
        <v>461.82</v>
      </c>
      <c r="E175">
        <v>4289.0740000000005</v>
      </c>
      <c r="F175">
        <v>1640.434</v>
      </c>
      <c r="G175">
        <v>4.0999999999999996</v>
      </c>
      <c r="H175">
        <f t="shared" si="31"/>
        <v>8.7771000000000008</v>
      </c>
      <c r="I175">
        <v>2548911</v>
      </c>
      <c r="J175" s="1">
        <v>20452.14</v>
      </c>
      <c r="K175" s="1">
        <f t="shared" si="20"/>
        <v>9.9258428014727649</v>
      </c>
      <c r="L175">
        <v>44511</v>
      </c>
      <c r="M175">
        <f t="shared" si="24"/>
        <v>0.15208481850798988</v>
      </c>
      <c r="N175">
        <f t="shared" si="25"/>
        <v>0.20971272443861624</v>
      </c>
      <c r="O175">
        <f t="shared" si="26"/>
        <v>0.18118325826205781</v>
      </c>
      <c r="P175">
        <f t="shared" si="27"/>
        <v>0.64358229847962523</v>
      </c>
      <c r="Q175">
        <f t="shared" si="28"/>
        <v>1.2203093791819331</v>
      </c>
      <c r="R175">
        <f t="shared" si="29"/>
        <v>1.6827084193995008</v>
      </c>
      <c r="S175">
        <f t="shared" si="21"/>
        <v>124.62808292921915</v>
      </c>
      <c r="T175">
        <f t="shared" si="22"/>
        <v>17462.751739860672</v>
      </c>
      <c r="U175">
        <v>1020</v>
      </c>
      <c r="V175">
        <v>1555</v>
      </c>
      <c r="W175">
        <v>0.02</v>
      </c>
    </row>
    <row r="176" spans="1:23" x14ac:dyDescent="0.3">
      <c r="A176">
        <v>2002</v>
      </c>
      <c r="B176" t="s">
        <v>14</v>
      </c>
      <c r="C176">
        <v>968.70500000000004</v>
      </c>
      <c r="D176">
        <v>968.70500000000004</v>
      </c>
      <c r="E176">
        <v>4851.0330000000004</v>
      </c>
      <c r="F176">
        <v>4322.3329999999996</v>
      </c>
      <c r="G176">
        <v>4.0999999999999996</v>
      </c>
      <c r="H176">
        <f t="shared" si="31"/>
        <v>8.7771000000000008</v>
      </c>
      <c r="I176">
        <v>2816507</v>
      </c>
      <c r="J176" s="1">
        <v>15802.27</v>
      </c>
      <c r="K176" s="1">
        <f t="shared" si="20"/>
        <v>9.6679088795814607</v>
      </c>
      <c r="L176">
        <v>64774</v>
      </c>
      <c r="M176">
        <f t="shared" si="24"/>
        <v>6.1301635777644609E-2</v>
      </c>
      <c r="N176">
        <f t="shared" si="25"/>
        <v>0.30698330050049771</v>
      </c>
      <c r="O176">
        <f t="shared" si="26"/>
        <v>0.343938431539492</v>
      </c>
      <c r="P176">
        <f t="shared" si="27"/>
        <v>1.5346430880519737</v>
      </c>
      <c r="Q176">
        <f t="shared" si="28"/>
        <v>0.343938431539492</v>
      </c>
      <c r="R176">
        <f t="shared" si="29"/>
        <v>1.7223578709372993</v>
      </c>
      <c r="S176">
        <f t="shared" si="21"/>
        <v>178.23432962479441</v>
      </c>
      <c r="T176">
        <f t="shared" si="22"/>
        <v>22997.990063578753</v>
      </c>
      <c r="U176">
        <v>975</v>
      </c>
      <c r="V176">
        <v>1500</v>
      </c>
      <c r="W176">
        <v>6.2E-2</v>
      </c>
    </row>
    <row r="177" spans="1:23" x14ac:dyDescent="0.3">
      <c r="A177">
        <v>2002</v>
      </c>
      <c r="B177" t="s">
        <v>15</v>
      </c>
      <c r="C177">
        <v>905.404</v>
      </c>
      <c r="D177">
        <v>905.404</v>
      </c>
      <c r="E177">
        <v>4339.7269999999999</v>
      </c>
      <c r="F177">
        <v>3734.7470000000003</v>
      </c>
      <c r="G177">
        <v>4.0999999999999996</v>
      </c>
      <c r="H177">
        <f t="shared" si="31"/>
        <v>8.7771000000000008</v>
      </c>
      <c r="I177">
        <v>2392040</v>
      </c>
      <c r="J177" s="1">
        <v>16202.37</v>
      </c>
      <c r="K177" s="1">
        <f t="shared" si="20"/>
        <v>9.692912806816512</v>
      </c>
      <c r="L177">
        <v>41087</v>
      </c>
      <c r="M177">
        <f t="shared" si="24"/>
        <v>5.5880960624896232E-2</v>
      </c>
      <c r="N177">
        <f t="shared" si="25"/>
        <v>0.26784519795560768</v>
      </c>
      <c r="O177">
        <f t="shared" si="26"/>
        <v>0.37850704837711746</v>
      </c>
      <c r="P177">
        <f t="shared" si="27"/>
        <v>1.561322971187773</v>
      </c>
      <c r="Q177">
        <f t="shared" si="28"/>
        <v>0.37850704837711746</v>
      </c>
      <c r="R177">
        <f t="shared" si="29"/>
        <v>1.8142368020601662</v>
      </c>
      <c r="S177">
        <f t="shared" si="21"/>
        <v>147.6351916417166</v>
      </c>
      <c r="T177">
        <f t="shared" si="22"/>
        <v>17176.552231568032</v>
      </c>
      <c r="U177">
        <v>1000</v>
      </c>
      <c r="V177">
        <v>1500</v>
      </c>
      <c r="W177">
        <v>1.9E-2</v>
      </c>
    </row>
    <row r="178" spans="1:23" x14ac:dyDescent="0.3">
      <c r="A178">
        <v>2003</v>
      </c>
      <c r="B178" t="s">
        <v>0</v>
      </c>
      <c r="C178">
        <v>78529.195000000007</v>
      </c>
      <c r="D178">
        <v>50071.112999999998</v>
      </c>
      <c r="E178">
        <v>241689.038</v>
      </c>
      <c r="F178">
        <v>124009.243</v>
      </c>
      <c r="G178">
        <v>3.1</v>
      </c>
      <c r="H178">
        <f>17.15*0.51</f>
        <v>8.7464999999999993</v>
      </c>
      <c r="I178">
        <v>10692556</v>
      </c>
      <c r="J178" s="1">
        <v>35673.71</v>
      </c>
      <c r="K178" s="1">
        <f t="shared" si="20"/>
        <v>10.482169281915503</v>
      </c>
      <c r="L178">
        <v>329164</v>
      </c>
      <c r="M178">
        <f t="shared" si="24"/>
        <v>2.2013184218854729</v>
      </c>
      <c r="N178">
        <f t="shared" si="25"/>
        <v>6.7749902659409411</v>
      </c>
      <c r="O178">
        <f t="shared" si="26"/>
        <v>4.6828011001298471</v>
      </c>
      <c r="P178">
        <f t="shared" si="27"/>
        <v>11.597717421353696</v>
      </c>
      <c r="Q178">
        <f t="shared" si="28"/>
        <v>7.344286529806344</v>
      </c>
      <c r="R178">
        <f t="shared" si="29"/>
        <v>22.603485826962235</v>
      </c>
      <c r="S178">
        <f t="shared" si="21"/>
        <v>299.73209963303509</v>
      </c>
      <c r="T178">
        <f t="shared" si="22"/>
        <v>30784.407395200924</v>
      </c>
      <c r="U178">
        <v>1100</v>
      </c>
      <c r="V178">
        <v>1755</v>
      </c>
      <c r="W178">
        <v>7.6999999999999999E-2</v>
      </c>
    </row>
    <row r="179" spans="1:23" x14ac:dyDescent="0.3">
      <c r="A179">
        <v>2003</v>
      </c>
      <c r="B179" t="s">
        <v>1</v>
      </c>
      <c r="C179">
        <v>104922.296</v>
      </c>
      <c r="D179">
        <v>85687.995999999999</v>
      </c>
      <c r="E179">
        <v>288092.26799999998</v>
      </c>
      <c r="F179">
        <v>201452.20499999999</v>
      </c>
      <c r="G179">
        <v>3.1</v>
      </c>
      <c r="H179">
        <f t="shared" ref="H179:H207" si="32">17.15*0.51</f>
        <v>8.7464999999999993</v>
      </c>
      <c r="I179">
        <v>12423386</v>
      </c>
      <c r="J179" s="1">
        <v>70542.03</v>
      </c>
      <c r="K179" s="1">
        <f t="shared" si="20"/>
        <v>11.163963981374263</v>
      </c>
      <c r="L179">
        <v>378244</v>
      </c>
      <c r="M179">
        <f t="shared" si="24"/>
        <v>1.4873727903775948</v>
      </c>
      <c r="N179">
        <f t="shared" si="25"/>
        <v>4.083980401471293</v>
      </c>
      <c r="O179">
        <f t="shared" si="26"/>
        <v>6.8973141460790162</v>
      </c>
      <c r="P179">
        <f t="shared" si="27"/>
        <v>16.215563534772244</v>
      </c>
      <c r="Q179">
        <f t="shared" si="28"/>
        <v>8.4455474538100965</v>
      </c>
      <c r="R179">
        <f t="shared" si="29"/>
        <v>23.189512746363995</v>
      </c>
      <c r="S179">
        <f t="shared" si="21"/>
        <v>176.11324766242197</v>
      </c>
      <c r="T179">
        <f t="shared" si="22"/>
        <v>30446.127971874979</v>
      </c>
      <c r="U179">
        <v>1180</v>
      </c>
      <c r="V179">
        <v>1805</v>
      </c>
      <c r="W179">
        <v>7.6999999999999999E-2</v>
      </c>
    </row>
    <row r="180" spans="1:23" x14ac:dyDescent="0.3">
      <c r="A180">
        <v>2003</v>
      </c>
      <c r="B180" t="s">
        <v>2</v>
      </c>
      <c r="C180">
        <v>250.73099999999999</v>
      </c>
      <c r="D180">
        <v>210.411</v>
      </c>
      <c r="E180">
        <v>4282.0209999999997</v>
      </c>
      <c r="F180">
        <v>2744.7429999999999</v>
      </c>
      <c r="G180">
        <v>3.1</v>
      </c>
      <c r="H180">
        <f t="shared" si="32"/>
        <v>8.7464999999999993</v>
      </c>
      <c r="I180">
        <v>3388477</v>
      </c>
      <c r="J180" s="1">
        <v>891.12</v>
      </c>
      <c r="K180" s="1">
        <f t="shared" si="20"/>
        <v>6.7924790985369343</v>
      </c>
      <c r="L180">
        <v>85341</v>
      </c>
      <c r="M180">
        <f t="shared" si="24"/>
        <v>0.28136614597360626</v>
      </c>
      <c r="N180">
        <f t="shared" si="25"/>
        <v>4.8052125415207829</v>
      </c>
      <c r="O180">
        <f t="shared" si="26"/>
        <v>6.209603901693888E-2</v>
      </c>
      <c r="P180">
        <f t="shared" si="27"/>
        <v>0.81002261487978222</v>
      </c>
      <c r="Q180">
        <f t="shared" si="28"/>
        <v>7.3995190169506828E-2</v>
      </c>
      <c r="R180">
        <f t="shared" si="29"/>
        <v>1.2637007717626532</v>
      </c>
      <c r="S180">
        <f t="shared" si="21"/>
        <v>3802.492369153425</v>
      </c>
      <c r="T180">
        <f t="shared" si="22"/>
        <v>25185.651252760457</v>
      </c>
      <c r="U180">
        <v>1009</v>
      </c>
      <c r="V180">
        <v>1590</v>
      </c>
      <c r="W180">
        <v>9.0999999999999998E-2</v>
      </c>
    </row>
    <row r="181" spans="1:23" x14ac:dyDescent="0.3">
      <c r="A181">
        <v>2003</v>
      </c>
      <c r="B181" t="s">
        <v>3</v>
      </c>
      <c r="C181">
        <v>1004.652</v>
      </c>
      <c r="D181">
        <v>410.35199999999998</v>
      </c>
      <c r="E181">
        <v>4148.6580000000004</v>
      </c>
      <c r="F181">
        <v>2794.7089999999998</v>
      </c>
      <c r="G181">
        <v>3.1</v>
      </c>
      <c r="H181">
        <f t="shared" si="32"/>
        <v>8.7464999999999993</v>
      </c>
      <c r="I181">
        <v>2574521</v>
      </c>
      <c r="J181" s="1">
        <v>29654.38</v>
      </c>
      <c r="K181" s="1">
        <f t="shared" si="20"/>
        <v>10.297365116955973</v>
      </c>
      <c r="L181">
        <v>46598</v>
      </c>
      <c r="M181">
        <f t="shared" si="24"/>
        <v>3.38787052705199E-2</v>
      </c>
      <c r="N181">
        <f t="shared" si="25"/>
        <v>0.13990034524410896</v>
      </c>
      <c r="O181">
        <f t="shared" si="26"/>
        <v>0.15938964956976462</v>
      </c>
      <c r="P181">
        <f t="shared" si="27"/>
        <v>1.0855258123744185</v>
      </c>
      <c r="Q181">
        <f t="shared" si="28"/>
        <v>0.39022870662154241</v>
      </c>
      <c r="R181">
        <f t="shared" si="29"/>
        <v>1.6114290774866473</v>
      </c>
      <c r="S181">
        <f t="shared" si="21"/>
        <v>86.817562869296196</v>
      </c>
      <c r="T181">
        <f t="shared" si="22"/>
        <v>18099.677571089924</v>
      </c>
      <c r="U181">
        <v>1005</v>
      </c>
      <c r="V181">
        <v>1615</v>
      </c>
      <c r="W181">
        <v>1.9400000000000001E-2</v>
      </c>
    </row>
    <row r="182" spans="1:23" x14ac:dyDescent="0.3">
      <c r="A182">
        <v>2003</v>
      </c>
      <c r="B182" t="s">
        <v>4</v>
      </c>
      <c r="C182">
        <v>188.34399999999999</v>
      </c>
      <c r="D182">
        <v>188.34399999999999</v>
      </c>
      <c r="E182">
        <v>1108.626</v>
      </c>
      <c r="F182">
        <v>926.226</v>
      </c>
      <c r="G182">
        <v>3.1</v>
      </c>
      <c r="H182">
        <f t="shared" si="32"/>
        <v>8.7464999999999993</v>
      </c>
      <c r="I182">
        <v>663129</v>
      </c>
      <c r="J182" s="1">
        <v>419.84</v>
      </c>
      <c r="K182" s="1">
        <f t="shared" si="20"/>
        <v>6.0398736863156692</v>
      </c>
      <c r="L182">
        <v>24273</v>
      </c>
      <c r="M182">
        <f t="shared" si="24"/>
        <v>0.44860899390243902</v>
      </c>
      <c r="N182">
        <f t="shared" si="25"/>
        <v>2.6405916539634147</v>
      </c>
      <c r="O182">
        <f t="shared" si="26"/>
        <v>0.28402316894601204</v>
      </c>
      <c r="P182">
        <f t="shared" si="27"/>
        <v>1.3967508584302601</v>
      </c>
      <c r="Q182">
        <f t="shared" si="28"/>
        <v>0.28402316894601204</v>
      </c>
      <c r="R182">
        <f t="shared" si="29"/>
        <v>1.6718104622177585</v>
      </c>
      <c r="S182">
        <f t="shared" si="21"/>
        <v>1579.4802782012196</v>
      </c>
      <c r="T182">
        <f t="shared" si="22"/>
        <v>36603.737734286995</v>
      </c>
      <c r="U182">
        <v>980</v>
      </c>
      <c r="V182">
        <v>1455</v>
      </c>
      <c r="W182">
        <v>0.128</v>
      </c>
    </row>
    <row r="183" spans="1:23" x14ac:dyDescent="0.3">
      <c r="A183">
        <v>2003</v>
      </c>
      <c r="B183" t="s">
        <v>5</v>
      </c>
      <c r="C183">
        <v>169.393</v>
      </c>
      <c r="D183">
        <v>169.393</v>
      </c>
      <c r="E183">
        <v>2601.703</v>
      </c>
      <c r="F183">
        <v>2367.8429999999998</v>
      </c>
      <c r="G183">
        <v>3.1</v>
      </c>
      <c r="H183">
        <f t="shared" si="32"/>
        <v>8.7464999999999993</v>
      </c>
      <c r="I183">
        <v>1734083</v>
      </c>
      <c r="J183" s="1">
        <v>755.09</v>
      </c>
      <c r="K183" s="1">
        <f t="shared" si="20"/>
        <v>6.6268369474426514</v>
      </c>
      <c r="L183">
        <v>83480</v>
      </c>
      <c r="M183">
        <f t="shared" si="24"/>
        <v>0.2243348475016223</v>
      </c>
      <c r="N183">
        <f t="shared" si="25"/>
        <v>3.4455535101775947</v>
      </c>
      <c r="O183">
        <f t="shared" si="26"/>
        <v>9.7684482230666003E-2</v>
      </c>
      <c r="P183">
        <f t="shared" si="27"/>
        <v>1.3654727022870301</v>
      </c>
      <c r="Q183">
        <f t="shared" si="28"/>
        <v>9.7684482230666003E-2</v>
      </c>
      <c r="R183">
        <f t="shared" si="29"/>
        <v>1.5003336057155281</v>
      </c>
      <c r="S183">
        <f t="shared" si="21"/>
        <v>2296.5249175594963</v>
      </c>
      <c r="T183">
        <f t="shared" si="22"/>
        <v>48140.717601175958</v>
      </c>
      <c r="U183">
        <v>970</v>
      </c>
      <c r="V183">
        <v>1430</v>
      </c>
      <c r="W183">
        <v>8.5000000000000006E-2</v>
      </c>
    </row>
    <row r="184" spans="1:23" x14ac:dyDescent="0.3">
      <c r="A184">
        <v>2003</v>
      </c>
      <c r="B184" t="s">
        <v>6</v>
      </c>
      <c r="C184">
        <v>10940.499</v>
      </c>
      <c r="D184">
        <v>6609.1589999999997</v>
      </c>
      <c r="E184">
        <v>26734.576000000001</v>
      </c>
      <c r="F184">
        <v>20884.865999999998</v>
      </c>
      <c r="G184">
        <v>3.1</v>
      </c>
      <c r="H184">
        <f t="shared" si="32"/>
        <v>8.7464999999999993</v>
      </c>
      <c r="I184">
        <v>6089428</v>
      </c>
      <c r="J184" s="1">
        <v>21115.67</v>
      </c>
      <c r="K184" s="1">
        <f t="shared" si="20"/>
        <v>9.9577706978615481</v>
      </c>
      <c r="L184">
        <v>206979</v>
      </c>
      <c r="M184">
        <f t="shared" si="24"/>
        <v>0.5181222760158688</v>
      </c>
      <c r="N184">
        <f t="shared" si="25"/>
        <v>1.2661012414003441</v>
      </c>
      <c r="O184">
        <f t="shared" si="26"/>
        <v>1.0853497241448622</v>
      </c>
      <c r="P184">
        <f t="shared" si="27"/>
        <v>3.4296925753946019</v>
      </c>
      <c r="Q184">
        <f t="shared" si="28"/>
        <v>1.796638206412819</v>
      </c>
      <c r="R184">
        <f t="shared" si="29"/>
        <v>4.3903263163633763</v>
      </c>
      <c r="S184">
        <f t="shared" si="21"/>
        <v>288.38431364005976</v>
      </c>
      <c r="T184">
        <f t="shared" si="22"/>
        <v>33989.891989855205</v>
      </c>
      <c r="U184">
        <v>1030</v>
      </c>
      <c r="V184">
        <v>1540</v>
      </c>
      <c r="W184">
        <v>0.10100000000000001</v>
      </c>
    </row>
    <row r="185" spans="1:23" x14ac:dyDescent="0.3">
      <c r="A185">
        <v>2003</v>
      </c>
      <c r="B185" t="s">
        <v>7</v>
      </c>
      <c r="C185">
        <v>704.97</v>
      </c>
      <c r="D185">
        <v>531.07000000000005</v>
      </c>
      <c r="E185">
        <v>6143.8670000000002</v>
      </c>
      <c r="F185">
        <v>2568.9670000000001</v>
      </c>
      <c r="G185">
        <v>3.1</v>
      </c>
      <c r="H185">
        <f t="shared" si="32"/>
        <v>8.7464999999999993</v>
      </c>
      <c r="I185">
        <v>1732226</v>
      </c>
      <c r="J185" s="1">
        <v>23292.73</v>
      </c>
      <c r="K185" s="1">
        <f t="shared" si="20"/>
        <v>10.055896573698925</v>
      </c>
      <c r="L185">
        <v>30070</v>
      </c>
      <c r="M185">
        <f t="shared" si="24"/>
        <v>3.0265666583521984E-2</v>
      </c>
      <c r="N185">
        <f t="shared" si="25"/>
        <v>0.26376757898279851</v>
      </c>
      <c r="O185">
        <f t="shared" si="26"/>
        <v>0.3065823974469844</v>
      </c>
      <c r="P185">
        <f t="shared" si="27"/>
        <v>1.4830437829705823</v>
      </c>
      <c r="Q185">
        <f t="shared" si="28"/>
        <v>0.40697345496488335</v>
      </c>
      <c r="R185">
        <f t="shared" si="29"/>
        <v>3.546804516269817</v>
      </c>
      <c r="S185">
        <f t="shared" si="21"/>
        <v>74.367667508274039</v>
      </c>
      <c r="T185">
        <f t="shared" si="22"/>
        <v>17359.166759995522</v>
      </c>
      <c r="U185">
        <v>1000</v>
      </c>
      <c r="V185">
        <v>1530</v>
      </c>
      <c r="W185">
        <v>2.5999999999999999E-2</v>
      </c>
    </row>
    <row r="186" spans="1:23" x14ac:dyDescent="0.3">
      <c r="A186">
        <v>2003</v>
      </c>
      <c r="B186" t="s">
        <v>8</v>
      </c>
      <c r="C186">
        <v>12795.688</v>
      </c>
      <c r="D186">
        <v>6182.9480000000003</v>
      </c>
      <c r="E186">
        <v>49062.858999999997</v>
      </c>
      <c r="F186">
        <v>23846.449000000001</v>
      </c>
      <c r="G186">
        <v>3.1</v>
      </c>
      <c r="H186">
        <f t="shared" si="32"/>
        <v>8.7464999999999993</v>
      </c>
      <c r="I186">
        <v>7993415</v>
      </c>
      <c r="J186" s="1">
        <v>47709.83</v>
      </c>
      <c r="K186" s="1">
        <f t="shared" si="20"/>
        <v>10.772892735309506</v>
      </c>
      <c r="L186">
        <v>187462</v>
      </c>
      <c r="M186">
        <f t="shared" si="24"/>
        <v>0.26819814700660222</v>
      </c>
      <c r="N186">
        <f t="shared" si="25"/>
        <v>1.0283595435154558</v>
      </c>
      <c r="O186">
        <f t="shared" si="26"/>
        <v>0.77350519146072105</v>
      </c>
      <c r="P186">
        <f t="shared" si="27"/>
        <v>2.9832617223051723</v>
      </c>
      <c r="Q186">
        <f t="shared" si="28"/>
        <v>1.6007786409188063</v>
      </c>
      <c r="R186">
        <f t="shared" si="29"/>
        <v>6.1379096418739678</v>
      </c>
      <c r="S186">
        <f t="shared" si="21"/>
        <v>167.54230731905773</v>
      </c>
      <c r="T186">
        <f t="shared" si="22"/>
        <v>23452.053971925641</v>
      </c>
      <c r="U186">
        <v>990</v>
      </c>
      <c r="V186">
        <v>1410</v>
      </c>
      <c r="W186">
        <v>7.5999999999999998E-2</v>
      </c>
    </row>
    <row r="187" spans="1:23" x14ac:dyDescent="0.3">
      <c r="A187">
        <v>2003</v>
      </c>
      <c r="B187" t="s">
        <v>9</v>
      </c>
      <c r="C187">
        <v>15291.423000000001</v>
      </c>
      <c r="D187">
        <v>14293.903</v>
      </c>
      <c r="E187">
        <v>92498.838999999993</v>
      </c>
      <c r="F187">
        <v>63188.434000000001</v>
      </c>
      <c r="G187">
        <v>3.1</v>
      </c>
      <c r="H187">
        <f t="shared" si="32"/>
        <v>8.7464999999999993</v>
      </c>
      <c r="I187">
        <v>18079686</v>
      </c>
      <c r="J187" s="1">
        <v>34112.74</v>
      </c>
      <c r="K187" s="1">
        <f t="shared" si="20"/>
        <v>10.437426200536001</v>
      </c>
      <c r="L187">
        <v>483034</v>
      </c>
      <c r="M187">
        <f t="shared" si="24"/>
        <v>0.44826135338292972</v>
      </c>
      <c r="N187">
        <f t="shared" si="25"/>
        <v>2.7115628647830694</v>
      </c>
      <c r="O187">
        <f t="shared" si="26"/>
        <v>0.79060571074077279</v>
      </c>
      <c r="P187">
        <f t="shared" si="27"/>
        <v>3.4949962073456362</v>
      </c>
      <c r="Q187">
        <f t="shared" si="28"/>
        <v>0.84577923532521526</v>
      </c>
      <c r="R187">
        <f t="shared" si="29"/>
        <v>5.1161750818017522</v>
      </c>
      <c r="S187">
        <f t="shared" si="21"/>
        <v>529.9980593760572</v>
      </c>
      <c r="T187">
        <f t="shared" si="22"/>
        <v>26716.946300947926</v>
      </c>
      <c r="U187">
        <v>1000</v>
      </c>
      <c r="V187">
        <v>1460</v>
      </c>
      <c r="W187">
        <v>7.0999999999999994E-2</v>
      </c>
    </row>
    <row r="188" spans="1:23" x14ac:dyDescent="0.3">
      <c r="A188">
        <v>2003</v>
      </c>
      <c r="B188" t="s">
        <v>10</v>
      </c>
      <c r="C188">
        <v>7131.9759999999997</v>
      </c>
      <c r="D188">
        <v>3546.346</v>
      </c>
      <c r="E188">
        <v>23684.694</v>
      </c>
      <c r="F188">
        <v>11833.028</v>
      </c>
      <c r="G188">
        <v>3.1</v>
      </c>
      <c r="H188">
        <f t="shared" si="32"/>
        <v>8.7464999999999993</v>
      </c>
      <c r="I188">
        <v>4058682</v>
      </c>
      <c r="J188" s="1">
        <v>19858</v>
      </c>
      <c r="K188" s="1">
        <f t="shared" si="20"/>
        <v>9.8963622275935386</v>
      </c>
      <c r="L188">
        <v>96358</v>
      </c>
      <c r="M188">
        <f t="shared" si="24"/>
        <v>0.35914875616879843</v>
      </c>
      <c r="N188">
        <f t="shared" si="25"/>
        <v>1.1927028905227113</v>
      </c>
      <c r="O188">
        <f t="shared" si="26"/>
        <v>0.87376788819621742</v>
      </c>
      <c r="P188">
        <f t="shared" si="27"/>
        <v>2.9154853718522418</v>
      </c>
      <c r="Q188">
        <f t="shared" si="28"/>
        <v>1.7572147805617686</v>
      </c>
      <c r="R188">
        <f t="shared" si="29"/>
        <v>5.8355628748445927</v>
      </c>
      <c r="S188">
        <f t="shared" si="21"/>
        <v>204.38523516970491</v>
      </c>
      <c r="T188">
        <f t="shared" si="22"/>
        <v>23741.204657078331</v>
      </c>
      <c r="U188">
        <v>1054</v>
      </c>
      <c r="V188">
        <v>1665</v>
      </c>
      <c r="W188">
        <v>5.1999999999999998E-2</v>
      </c>
    </row>
    <row r="189" spans="1:23" x14ac:dyDescent="0.3">
      <c r="A189">
        <v>2003</v>
      </c>
      <c r="B189" t="s">
        <v>11</v>
      </c>
      <c r="C189">
        <v>300.04000000000002</v>
      </c>
      <c r="D189">
        <v>300.04000000000002</v>
      </c>
      <c r="E189">
        <v>3085.7919999999999</v>
      </c>
      <c r="F189">
        <v>3011.692</v>
      </c>
      <c r="G189">
        <v>3.1</v>
      </c>
      <c r="H189">
        <f t="shared" si="32"/>
        <v>8.7464999999999993</v>
      </c>
      <c r="I189">
        <v>1061376</v>
      </c>
      <c r="J189" s="1">
        <v>2571.1</v>
      </c>
      <c r="K189" s="1">
        <f t="shared" si="20"/>
        <v>7.8520891018809351</v>
      </c>
      <c r="L189">
        <v>26107</v>
      </c>
      <c r="M189">
        <f t="shared" si="24"/>
        <v>0.11669713352261679</v>
      </c>
      <c r="N189">
        <f t="shared" si="25"/>
        <v>1.2001835790128739</v>
      </c>
      <c r="O189">
        <f t="shared" si="26"/>
        <v>0.2826896406174626</v>
      </c>
      <c r="P189">
        <f t="shared" si="27"/>
        <v>2.8375354257115291</v>
      </c>
      <c r="Q189">
        <f t="shared" si="28"/>
        <v>0.2826896406174626</v>
      </c>
      <c r="R189">
        <f t="shared" si="29"/>
        <v>2.9073504582730343</v>
      </c>
      <c r="S189">
        <f t="shared" si="21"/>
        <v>412.81008128816461</v>
      </c>
      <c r="T189">
        <f t="shared" si="22"/>
        <v>24597.315183309212</v>
      </c>
      <c r="U189">
        <v>1060</v>
      </c>
      <c r="V189">
        <v>1665</v>
      </c>
      <c r="W189">
        <v>3.2000000000000001E-2</v>
      </c>
    </row>
    <row r="190" spans="1:23" x14ac:dyDescent="0.3">
      <c r="A190">
        <v>2003</v>
      </c>
      <c r="B190" t="s">
        <v>12</v>
      </c>
      <c r="C190">
        <v>860.21100000000001</v>
      </c>
      <c r="D190">
        <v>778.01099999999997</v>
      </c>
      <c r="E190">
        <v>4543.893</v>
      </c>
      <c r="F190">
        <v>3785.0929999999998</v>
      </c>
      <c r="G190">
        <v>3.1</v>
      </c>
      <c r="H190">
        <f t="shared" si="32"/>
        <v>8.7464999999999993</v>
      </c>
      <c r="I190">
        <v>4321437</v>
      </c>
      <c r="J190" s="1">
        <v>18449.990000000002</v>
      </c>
      <c r="K190" s="1">
        <f t="shared" si="20"/>
        <v>9.8228191074631059</v>
      </c>
      <c r="L190">
        <v>82339</v>
      </c>
      <c r="M190">
        <f t="shared" si="24"/>
        <v>4.6623927709445907E-2</v>
      </c>
      <c r="N190">
        <f t="shared" si="25"/>
        <v>0.24628159690059451</v>
      </c>
      <c r="O190">
        <f t="shared" si="26"/>
        <v>0.18003525216264868</v>
      </c>
      <c r="P190">
        <f t="shared" si="27"/>
        <v>0.87588758091347851</v>
      </c>
      <c r="Q190">
        <f t="shared" si="28"/>
        <v>0.19905670266626588</v>
      </c>
      <c r="R190">
        <f t="shared" si="29"/>
        <v>1.0514773210855555</v>
      </c>
      <c r="S190">
        <f t="shared" si="21"/>
        <v>234.2243545931461</v>
      </c>
      <c r="T190">
        <f t="shared" si="22"/>
        <v>19053.615730137913</v>
      </c>
      <c r="U190">
        <v>1040</v>
      </c>
      <c r="V190">
        <v>1630</v>
      </c>
      <c r="W190">
        <v>2.5999999999999999E-2</v>
      </c>
    </row>
    <row r="191" spans="1:23" x14ac:dyDescent="0.3">
      <c r="A191">
        <v>2003</v>
      </c>
      <c r="B191" t="s">
        <v>13</v>
      </c>
      <c r="C191">
        <v>593.44299999999998</v>
      </c>
      <c r="D191">
        <v>425.20300000000003</v>
      </c>
      <c r="E191">
        <v>4882.5169999999998</v>
      </c>
      <c r="F191">
        <v>2065.6370000000002</v>
      </c>
      <c r="G191">
        <v>3.1</v>
      </c>
      <c r="H191">
        <f t="shared" si="32"/>
        <v>8.7464999999999993</v>
      </c>
      <c r="I191">
        <v>2522941</v>
      </c>
      <c r="J191" s="1">
        <v>20452.14</v>
      </c>
      <c r="K191" s="1">
        <f t="shared" si="20"/>
        <v>9.9258428014727649</v>
      </c>
      <c r="L191">
        <v>44756</v>
      </c>
      <c r="M191">
        <f t="shared" si="24"/>
        <v>2.9016181191797046E-2</v>
      </c>
      <c r="N191">
        <f t="shared" si="25"/>
        <v>0.23872890563041324</v>
      </c>
      <c r="O191">
        <f t="shared" si="26"/>
        <v>0.16853465855919741</v>
      </c>
      <c r="P191">
        <f t="shared" si="27"/>
        <v>0.81874169867626723</v>
      </c>
      <c r="Q191">
        <f t="shared" si="28"/>
        <v>0.23521873876559143</v>
      </c>
      <c r="R191">
        <f t="shared" si="29"/>
        <v>1.935248188522839</v>
      </c>
      <c r="S191">
        <f t="shared" si="21"/>
        <v>123.35828915702709</v>
      </c>
      <c r="T191">
        <f t="shared" si="22"/>
        <v>17739.614204216428</v>
      </c>
      <c r="U191">
        <v>1020</v>
      </c>
      <c r="V191">
        <v>1555</v>
      </c>
      <c r="W191">
        <v>0.02</v>
      </c>
    </row>
    <row r="192" spans="1:23" x14ac:dyDescent="0.3">
      <c r="A192">
        <v>2003</v>
      </c>
      <c r="B192" t="s">
        <v>14</v>
      </c>
      <c r="C192">
        <v>1078.95</v>
      </c>
      <c r="D192">
        <v>1008.95</v>
      </c>
      <c r="E192">
        <v>5929.9830000000002</v>
      </c>
      <c r="F192">
        <v>5331.2830000000004</v>
      </c>
      <c r="G192">
        <v>3.1</v>
      </c>
      <c r="H192">
        <f t="shared" si="32"/>
        <v>8.7464999999999993</v>
      </c>
      <c r="I192">
        <v>2823171</v>
      </c>
      <c r="J192" s="1">
        <v>15802.27</v>
      </c>
      <c r="K192" s="1">
        <f t="shared" si="20"/>
        <v>9.6679088795814607</v>
      </c>
      <c r="L192">
        <v>65472</v>
      </c>
      <c r="M192">
        <f t="shared" si="24"/>
        <v>6.8278165099064883E-2</v>
      </c>
      <c r="N192">
        <f t="shared" si="25"/>
        <v>0.37526146559956258</v>
      </c>
      <c r="O192">
        <f t="shared" si="26"/>
        <v>0.35738182348855241</v>
      </c>
      <c r="P192">
        <f t="shared" si="27"/>
        <v>1.8884024382511722</v>
      </c>
      <c r="Q192">
        <f t="shared" si="28"/>
        <v>0.3821766375469286</v>
      </c>
      <c r="R192">
        <f t="shared" si="29"/>
        <v>2.1004689407761696</v>
      </c>
      <c r="S192">
        <f t="shared" si="21"/>
        <v>178.65604118901905</v>
      </c>
      <c r="T192">
        <f t="shared" si="22"/>
        <v>23190.943800428668</v>
      </c>
      <c r="U192">
        <v>975</v>
      </c>
      <c r="V192">
        <v>1500</v>
      </c>
      <c r="W192">
        <v>6.2E-2</v>
      </c>
    </row>
    <row r="193" spans="1:23" x14ac:dyDescent="0.3">
      <c r="A193">
        <v>2003</v>
      </c>
      <c r="B193" t="s">
        <v>15</v>
      </c>
      <c r="C193">
        <v>931.03200000000004</v>
      </c>
      <c r="D193">
        <v>851.03200000000004</v>
      </c>
      <c r="E193">
        <v>5270.759</v>
      </c>
      <c r="F193">
        <v>4585.7790000000005</v>
      </c>
      <c r="G193">
        <v>3.1</v>
      </c>
      <c r="H193">
        <f t="shared" si="32"/>
        <v>8.7464999999999993</v>
      </c>
      <c r="I193">
        <v>2373157</v>
      </c>
      <c r="J193" s="1">
        <v>16202.37</v>
      </c>
      <c r="K193" s="1">
        <f t="shared" si="20"/>
        <v>9.692912806816512</v>
      </c>
      <c r="L193">
        <v>41894</v>
      </c>
      <c r="M193">
        <f t="shared" si="24"/>
        <v>5.7462704530263163E-2</v>
      </c>
      <c r="N193">
        <f t="shared" si="25"/>
        <v>0.32530790248587088</v>
      </c>
      <c r="O193">
        <f t="shared" si="26"/>
        <v>0.35860754261096084</v>
      </c>
      <c r="P193">
        <f t="shared" si="27"/>
        <v>1.9323538223556216</v>
      </c>
      <c r="Q193">
        <f t="shared" si="28"/>
        <v>0.3923179123842207</v>
      </c>
      <c r="R193">
        <f t="shared" si="29"/>
        <v>2.2209904359467156</v>
      </c>
      <c r="S193">
        <f t="shared" si="21"/>
        <v>146.46974485831393</v>
      </c>
      <c r="T193">
        <f t="shared" si="22"/>
        <v>17653.277891011847</v>
      </c>
      <c r="U193">
        <v>1000</v>
      </c>
      <c r="V193">
        <v>1500</v>
      </c>
      <c r="W193">
        <v>1.9E-2</v>
      </c>
    </row>
    <row r="194" spans="1:23" x14ac:dyDescent="0.3">
      <c r="A194">
        <v>2004</v>
      </c>
      <c r="B194" t="s">
        <v>0</v>
      </c>
      <c r="C194">
        <v>296364.91100000002</v>
      </c>
      <c r="D194">
        <v>125212.553</v>
      </c>
      <c r="E194">
        <v>538053.94900000002</v>
      </c>
      <c r="F194">
        <v>249221.796</v>
      </c>
      <c r="G194">
        <v>3.1</v>
      </c>
      <c r="H194">
        <f>16.79*0.51</f>
        <v>8.5628999999999991</v>
      </c>
      <c r="I194">
        <v>10717419</v>
      </c>
      <c r="J194" s="1">
        <v>35673.71</v>
      </c>
      <c r="K194" s="1">
        <f t="shared" ref="K194:K257" si="33">LN(J194)</f>
        <v>10.482169281915503</v>
      </c>
      <c r="L194">
        <v>333276</v>
      </c>
      <c r="M194">
        <f t="shared" si="24"/>
        <v>8.3076560021371488</v>
      </c>
      <c r="N194">
        <f t="shared" si="25"/>
        <v>15.08264626807809</v>
      </c>
      <c r="O194">
        <f t="shared" si="26"/>
        <v>11.683088344311257</v>
      </c>
      <c r="P194">
        <f t="shared" si="27"/>
        <v>23.253900589311662</v>
      </c>
      <c r="Q194">
        <f t="shared" si="28"/>
        <v>27.652638289125395</v>
      </c>
      <c r="R194">
        <f t="shared" si="29"/>
        <v>50.203687007104975</v>
      </c>
      <c r="S194">
        <f t="shared" ref="S194:S257" si="34">I194/J194</f>
        <v>300.42905545848748</v>
      </c>
      <c r="T194">
        <f t="shared" ref="T194:T257" si="35">(L194/I194)*10^6</f>
        <v>31096.666090968356</v>
      </c>
      <c r="U194">
        <v>1100</v>
      </c>
      <c r="V194">
        <v>1755</v>
      </c>
      <c r="W194">
        <v>7.6999999999999999E-2</v>
      </c>
    </row>
    <row r="195" spans="1:23" x14ac:dyDescent="0.3">
      <c r="A195">
        <v>2004</v>
      </c>
      <c r="B195" t="s">
        <v>1</v>
      </c>
      <c r="C195">
        <v>429213.62800000003</v>
      </c>
      <c r="D195">
        <v>269062.94199999998</v>
      </c>
      <c r="E195">
        <v>717305.89600000007</v>
      </c>
      <c r="F195">
        <v>470515.147</v>
      </c>
      <c r="G195">
        <v>3.1</v>
      </c>
      <c r="H195">
        <f t="shared" ref="H195:H223" si="36">16.79*0.51</f>
        <v>8.5628999999999991</v>
      </c>
      <c r="I195">
        <v>12443893</v>
      </c>
      <c r="J195" s="1">
        <v>70542.03</v>
      </c>
      <c r="K195" s="1">
        <f t="shared" si="33"/>
        <v>11.163963981374263</v>
      </c>
      <c r="L195">
        <v>390718</v>
      </c>
      <c r="M195">
        <f t="shared" ref="M195:M258" si="37">C195/J195</f>
        <v>6.0845091642528581</v>
      </c>
      <c r="N195">
        <f t="shared" ref="N195:N258" si="38">E195/J195</f>
        <v>10.168489565724151</v>
      </c>
      <c r="O195">
        <f t="shared" ref="O195:O258" si="39">(D195*1000)/I195</f>
        <v>21.622087396604904</v>
      </c>
      <c r="P195">
        <f t="shared" ref="P195:P258" si="40">(F195*1000)/I195</f>
        <v>37.810928380692438</v>
      </c>
      <c r="Q195">
        <f t="shared" ref="Q195:Q258" si="41">(C195*1000)/I195</f>
        <v>34.49190924415695</v>
      </c>
      <c r="R195">
        <f t="shared" ref="R195:R258" si="42">(E195*1000)/I195</f>
        <v>57.643206671738511</v>
      </c>
      <c r="S195">
        <f t="shared" si="34"/>
        <v>176.4039537847153</v>
      </c>
      <c r="T195">
        <f t="shared" si="35"/>
        <v>31398.373483282125</v>
      </c>
      <c r="U195">
        <v>1180</v>
      </c>
      <c r="V195">
        <v>1805</v>
      </c>
      <c r="W195">
        <v>7.6999999999999999E-2</v>
      </c>
    </row>
    <row r="196" spans="1:23" x14ac:dyDescent="0.3">
      <c r="A196">
        <v>2004</v>
      </c>
      <c r="B196" t="s">
        <v>2</v>
      </c>
      <c r="C196">
        <v>898.24</v>
      </c>
      <c r="D196">
        <v>868</v>
      </c>
      <c r="E196">
        <v>5180.2609999999995</v>
      </c>
      <c r="F196">
        <v>3612.7429999999999</v>
      </c>
      <c r="G196">
        <v>3.1</v>
      </c>
      <c r="H196">
        <f t="shared" si="36"/>
        <v>8.5628999999999991</v>
      </c>
      <c r="I196">
        <v>3387828</v>
      </c>
      <c r="J196" s="1">
        <v>891.12</v>
      </c>
      <c r="K196" s="1">
        <f t="shared" si="33"/>
        <v>6.7924790985369343</v>
      </c>
      <c r="L196">
        <v>85425</v>
      </c>
      <c r="M196">
        <f t="shared" si="37"/>
        <v>1.0079899452374539</v>
      </c>
      <c r="N196">
        <f t="shared" si="38"/>
        <v>5.8132024867582359</v>
      </c>
      <c r="O196">
        <f t="shared" si="39"/>
        <v>0.25621135429543651</v>
      </c>
      <c r="P196">
        <f t="shared" si="40"/>
        <v>1.0663891437227628</v>
      </c>
      <c r="Q196">
        <f t="shared" si="41"/>
        <v>0.26513742728379364</v>
      </c>
      <c r="R196">
        <f t="shared" si="42"/>
        <v>1.5290802838869031</v>
      </c>
      <c r="S196">
        <f t="shared" si="34"/>
        <v>3801.7640721788312</v>
      </c>
      <c r="T196">
        <f t="shared" si="35"/>
        <v>25215.270668995003</v>
      </c>
      <c r="U196">
        <v>1009</v>
      </c>
      <c r="V196">
        <v>1590</v>
      </c>
      <c r="W196">
        <v>9.0999999999999998E-2</v>
      </c>
    </row>
    <row r="197" spans="1:23" x14ac:dyDescent="0.3">
      <c r="A197">
        <v>2004</v>
      </c>
      <c r="B197" t="s">
        <v>3</v>
      </c>
      <c r="C197">
        <v>4877.4189999999999</v>
      </c>
      <c r="D197">
        <v>2138.7950000000001</v>
      </c>
      <c r="E197">
        <v>9026.0769999999993</v>
      </c>
      <c r="F197">
        <v>4933.5039999999999</v>
      </c>
      <c r="G197">
        <v>3.1</v>
      </c>
      <c r="H197">
        <f t="shared" si="36"/>
        <v>8.5628999999999991</v>
      </c>
      <c r="I197">
        <v>2567704</v>
      </c>
      <c r="J197" s="1">
        <v>29654.38</v>
      </c>
      <c r="K197" s="1">
        <f t="shared" si="33"/>
        <v>10.297365116955973</v>
      </c>
      <c r="L197">
        <v>47824</v>
      </c>
      <c r="M197">
        <f t="shared" si="37"/>
        <v>0.16447550075233405</v>
      </c>
      <c r="N197">
        <f t="shared" si="38"/>
        <v>0.30437584599644296</v>
      </c>
      <c r="O197">
        <f t="shared" si="39"/>
        <v>0.83296010755133765</v>
      </c>
      <c r="P197">
        <f t="shared" si="40"/>
        <v>1.9213678835255155</v>
      </c>
      <c r="Q197">
        <f t="shared" si="41"/>
        <v>1.8995254125864975</v>
      </c>
      <c r="R197">
        <f t="shared" si="42"/>
        <v>3.5152326747942908</v>
      </c>
      <c r="S197">
        <f t="shared" si="34"/>
        <v>86.587681145247345</v>
      </c>
      <c r="T197">
        <f t="shared" si="35"/>
        <v>18625.199789383823</v>
      </c>
      <c r="U197">
        <v>1005</v>
      </c>
      <c r="V197">
        <v>1615</v>
      </c>
      <c r="W197">
        <v>3.5999999999999997E-2</v>
      </c>
    </row>
    <row r="198" spans="1:23" x14ac:dyDescent="0.3">
      <c r="A198">
        <v>2004</v>
      </c>
      <c r="B198" t="s">
        <v>4</v>
      </c>
      <c r="C198">
        <v>302.65199999999999</v>
      </c>
      <c r="D198">
        <v>231.15199999999999</v>
      </c>
      <c r="E198">
        <v>1411.278</v>
      </c>
      <c r="F198">
        <v>1157.3779999999999</v>
      </c>
      <c r="G198">
        <v>3.1</v>
      </c>
      <c r="H198">
        <f t="shared" si="36"/>
        <v>8.5628999999999991</v>
      </c>
      <c r="I198">
        <v>663213</v>
      </c>
      <c r="J198" s="1">
        <v>419.84</v>
      </c>
      <c r="K198" s="1">
        <f t="shared" si="33"/>
        <v>6.0398736863156692</v>
      </c>
      <c r="L198">
        <v>24446</v>
      </c>
      <c r="M198">
        <f t="shared" si="37"/>
        <v>0.72087461890243909</v>
      </c>
      <c r="N198">
        <f t="shared" si="38"/>
        <v>3.361466272865854</v>
      </c>
      <c r="O198">
        <f t="shared" si="39"/>
        <v>0.34853357820187481</v>
      </c>
      <c r="P198">
        <f t="shared" si="40"/>
        <v>1.7451075295568694</v>
      </c>
      <c r="Q198">
        <f t="shared" si="41"/>
        <v>0.45634208014619737</v>
      </c>
      <c r="R198">
        <f t="shared" si="42"/>
        <v>2.1279407973004147</v>
      </c>
      <c r="S198">
        <f t="shared" si="34"/>
        <v>1579.6803544207319</v>
      </c>
      <c r="T198">
        <f t="shared" si="35"/>
        <v>36859.952986446289</v>
      </c>
      <c r="U198">
        <v>980</v>
      </c>
      <c r="V198">
        <v>1455</v>
      </c>
      <c r="W198">
        <v>0.128</v>
      </c>
    </row>
    <row r="199" spans="1:23" x14ac:dyDescent="0.3">
      <c r="A199">
        <v>2004</v>
      </c>
      <c r="B199" t="s">
        <v>5</v>
      </c>
      <c r="C199">
        <v>467.44499999999999</v>
      </c>
      <c r="D199">
        <v>307.86900000000003</v>
      </c>
      <c r="E199">
        <v>3069.1480000000001</v>
      </c>
      <c r="F199">
        <v>2675.712</v>
      </c>
      <c r="G199">
        <v>3.1</v>
      </c>
      <c r="H199">
        <f t="shared" si="36"/>
        <v>8.5628999999999991</v>
      </c>
      <c r="I199">
        <v>1734830</v>
      </c>
      <c r="J199" s="1">
        <v>755.09</v>
      </c>
      <c r="K199" s="1">
        <f t="shared" si="33"/>
        <v>6.6268369474426514</v>
      </c>
      <c r="L199">
        <v>85436</v>
      </c>
      <c r="M199">
        <f t="shared" si="37"/>
        <v>0.61905865525963788</v>
      </c>
      <c r="N199">
        <f t="shared" si="38"/>
        <v>4.0646121654372322</v>
      </c>
      <c r="O199">
        <f t="shared" si="39"/>
        <v>0.17746349786434407</v>
      </c>
      <c r="P199">
        <f t="shared" si="40"/>
        <v>1.5423482416144521</v>
      </c>
      <c r="Q199">
        <f t="shared" si="41"/>
        <v>0.26944715044125361</v>
      </c>
      <c r="R199">
        <f t="shared" si="42"/>
        <v>1.7691347278984109</v>
      </c>
      <c r="S199">
        <f t="shared" si="34"/>
        <v>2297.5142036048683</v>
      </c>
      <c r="T199">
        <f t="shared" si="35"/>
        <v>49247.47669800499</v>
      </c>
      <c r="U199">
        <v>970</v>
      </c>
      <c r="V199">
        <v>1430</v>
      </c>
      <c r="W199">
        <v>0.123</v>
      </c>
    </row>
    <row r="200" spans="1:23" x14ac:dyDescent="0.3">
      <c r="A200">
        <v>2004</v>
      </c>
      <c r="B200" t="s">
        <v>6</v>
      </c>
      <c r="C200">
        <v>66261.904999999999</v>
      </c>
      <c r="D200">
        <v>27636.352999999999</v>
      </c>
      <c r="E200">
        <v>92996.481</v>
      </c>
      <c r="F200">
        <v>48521.218999999997</v>
      </c>
      <c r="G200">
        <v>3.1</v>
      </c>
      <c r="H200">
        <f t="shared" si="36"/>
        <v>8.5628999999999991</v>
      </c>
      <c r="I200">
        <v>6097765</v>
      </c>
      <c r="J200" s="1">
        <v>21115.67</v>
      </c>
      <c r="K200" s="1">
        <f t="shared" si="33"/>
        <v>9.9577706978615481</v>
      </c>
      <c r="L200">
        <v>209970</v>
      </c>
      <c r="M200">
        <f t="shared" si="37"/>
        <v>3.1380441634103962</v>
      </c>
      <c r="N200">
        <f t="shared" si="38"/>
        <v>4.4041454048107402</v>
      </c>
      <c r="O200">
        <f t="shared" si="39"/>
        <v>4.5322102442452277</v>
      </c>
      <c r="P200">
        <f t="shared" si="40"/>
        <v>7.9572136676306808</v>
      </c>
      <c r="Q200">
        <f t="shared" si="41"/>
        <v>10.866588823937951</v>
      </c>
      <c r="R200">
        <f t="shared" si="42"/>
        <v>15.250912588464789</v>
      </c>
      <c r="S200">
        <f t="shared" si="34"/>
        <v>288.77913890489862</v>
      </c>
      <c r="T200">
        <f t="shared" si="35"/>
        <v>34433.92784077445</v>
      </c>
      <c r="U200">
        <v>1030</v>
      </c>
      <c r="V200">
        <v>1540</v>
      </c>
      <c r="W200">
        <v>0.10100000000000001</v>
      </c>
    </row>
    <row r="201" spans="1:23" x14ac:dyDescent="0.3">
      <c r="A201">
        <v>2004</v>
      </c>
      <c r="B201" t="s">
        <v>7</v>
      </c>
      <c r="C201">
        <v>4922.4220000000005</v>
      </c>
      <c r="D201">
        <v>1455.7059999999999</v>
      </c>
      <c r="E201">
        <v>11066.289000000001</v>
      </c>
      <c r="F201">
        <v>4024.6729999999998</v>
      </c>
      <c r="G201">
        <v>3.1</v>
      </c>
      <c r="H201">
        <f t="shared" si="36"/>
        <v>8.5628999999999991</v>
      </c>
      <c r="I201">
        <v>1719653</v>
      </c>
      <c r="J201" s="1">
        <v>23292.73</v>
      </c>
      <c r="K201" s="1">
        <f t="shared" si="33"/>
        <v>10.055896573698925</v>
      </c>
      <c r="L201">
        <v>30438</v>
      </c>
      <c r="M201">
        <f t="shared" si="37"/>
        <v>0.21132868495878329</v>
      </c>
      <c r="N201">
        <f t="shared" si="38"/>
        <v>0.47509626394158183</v>
      </c>
      <c r="O201">
        <f t="shared" si="39"/>
        <v>0.84651147644321267</v>
      </c>
      <c r="P201">
        <f t="shared" si="40"/>
        <v>2.3403983245457076</v>
      </c>
      <c r="Q201">
        <f t="shared" si="41"/>
        <v>2.8624507386083127</v>
      </c>
      <c r="R201">
        <f t="shared" si="42"/>
        <v>6.4351872150951381</v>
      </c>
      <c r="S201">
        <f t="shared" si="34"/>
        <v>73.827885353069391</v>
      </c>
      <c r="T201">
        <f t="shared" si="35"/>
        <v>17700.082516647257</v>
      </c>
      <c r="U201">
        <v>1000</v>
      </c>
      <c r="V201">
        <v>1530</v>
      </c>
      <c r="W201">
        <v>2.5999999999999999E-2</v>
      </c>
    </row>
    <row r="202" spans="1:23" x14ac:dyDescent="0.3">
      <c r="A202">
        <v>2004</v>
      </c>
      <c r="B202" t="s">
        <v>8</v>
      </c>
      <c r="C202">
        <v>48668.506999999998</v>
      </c>
      <c r="D202">
        <v>33954.462</v>
      </c>
      <c r="E202">
        <v>97731.365999999995</v>
      </c>
      <c r="F202">
        <v>57800.911</v>
      </c>
      <c r="G202">
        <v>3.1</v>
      </c>
      <c r="H202">
        <f t="shared" si="36"/>
        <v>8.5628999999999991</v>
      </c>
      <c r="I202">
        <v>8000909</v>
      </c>
      <c r="J202" s="1">
        <v>47709.83</v>
      </c>
      <c r="K202" s="1">
        <f t="shared" si="33"/>
        <v>10.772892735309506</v>
      </c>
      <c r="L202">
        <v>192288</v>
      </c>
      <c r="M202">
        <f t="shared" si="37"/>
        <v>1.0200939093683628</v>
      </c>
      <c r="N202">
        <f t="shared" si="38"/>
        <v>2.0484534528838183</v>
      </c>
      <c r="O202">
        <f t="shared" si="39"/>
        <v>4.2438255453224132</v>
      </c>
      <c r="P202">
        <f t="shared" si="40"/>
        <v>7.2242930147062037</v>
      </c>
      <c r="Q202">
        <f t="shared" si="41"/>
        <v>6.0828722086452931</v>
      </c>
      <c r="R202">
        <f t="shared" si="42"/>
        <v>12.21503281689618</v>
      </c>
      <c r="S202">
        <f t="shared" si="34"/>
        <v>167.69938186742647</v>
      </c>
      <c r="T202">
        <f t="shared" si="35"/>
        <v>24033.269219784903</v>
      </c>
      <c r="U202">
        <v>990</v>
      </c>
      <c r="V202">
        <v>1410</v>
      </c>
      <c r="W202">
        <v>7.5999999999999998E-2</v>
      </c>
    </row>
    <row r="203" spans="1:23" x14ac:dyDescent="0.3">
      <c r="A203">
        <v>2004</v>
      </c>
      <c r="B203" t="s">
        <v>9</v>
      </c>
      <c r="C203">
        <v>97073.570999999996</v>
      </c>
      <c r="D203">
        <v>69000.959000000003</v>
      </c>
      <c r="E203">
        <v>189572.41</v>
      </c>
      <c r="F203">
        <v>132189.39300000001</v>
      </c>
      <c r="G203">
        <v>3.1</v>
      </c>
      <c r="H203">
        <f t="shared" si="36"/>
        <v>8.5628999999999991</v>
      </c>
      <c r="I203">
        <v>18075352</v>
      </c>
      <c r="J203" s="1">
        <v>34112.74</v>
      </c>
      <c r="K203" s="1">
        <f t="shared" si="33"/>
        <v>10.437426200536001</v>
      </c>
      <c r="L203">
        <v>496191</v>
      </c>
      <c r="M203">
        <f t="shared" si="37"/>
        <v>2.8456691253766189</v>
      </c>
      <c r="N203">
        <f t="shared" si="38"/>
        <v>5.5572319901596883</v>
      </c>
      <c r="O203">
        <f t="shared" si="39"/>
        <v>3.8174061008604423</v>
      </c>
      <c r="P203">
        <f t="shared" si="40"/>
        <v>7.3132403175329594</v>
      </c>
      <c r="Q203">
        <f t="shared" si="41"/>
        <v>5.3704940849837941</v>
      </c>
      <c r="R203">
        <f t="shared" si="42"/>
        <v>10.48789589270516</v>
      </c>
      <c r="S203">
        <f t="shared" si="34"/>
        <v>529.87101006837918</v>
      </c>
      <c r="T203">
        <f t="shared" si="35"/>
        <v>27451.249635415123</v>
      </c>
      <c r="U203">
        <v>1000</v>
      </c>
      <c r="V203">
        <v>1460</v>
      </c>
      <c r="W203">
        <v>7.0999999999999994E-2</v>
      </c>
    </row>
    <row r="204" spans="1:23" x14ac:dyDescent="0.3">
      <c r="A204">
        <v>2004</v>
      </c>
      <c r="B204" t="s">
        <v>10</v>
      </c>
      <c r="C204">
        <v>65261.639000000003</v>
      </c>
      <c r="D204">
        <v>18594.954000000002</v>
      </c>
      <c r="E204">
        <v>88946.332999999999</v>
      </c>
      <c r="F204">
        <v>30427.982</v>
      </c>
      <c r="G204">
        <v>3.1</v>
      </c>
      <c r="H204">
        <f t="shared" si="36"/>
        <v>8.5628999999999991</v>
      </c>
      <c r="I204">
        <v>4061105</v>
      </c>
      <c r="J204" s="1">
        <v>19858</v>
      </c>
      <c r="K204" s="1">
        <f t="shared" si="33"/>
        <v>9.8963622275935386</v>
      </c>
      <c r="L204">
        <v>99310</v>
      </c>
      <c r="M204">
        <f t="shared" si="37"/>
        <v>3.2864155000503579</v>
      </c>
      <c r="N204">
        <f t="shared" si="38"/>
        <v>4.4791183905730687</v>
      </c>
      <c r="O204">
        <f t="shared" si="39"/>
        <v>4.5787917327919372</v>
      </c>
      <c r="P204">
        <f t="shared" si="40"/>
        <v>7.4925376221496363</v>
      </c>
      <c r="Q204">
        <f t="shared" si="41"/>
        <v>16.06992161000516</v>
      </c>
      <c r="R204">
        <f t="shared" si="42"/>
        <v>21.902002780031545</v>
      </c>
      <c r="S204">
        <f t="shared" si="34"/>
        <v>204.50725148554739</v>
      </c>
      <c r="T204">
        <f t="shared" si="35"/>
        <v>24453.935566797707</v>
      </c>
      <c r="U204">
        <v>1054</v>
      </c>
      <c r="V204">
        <v>1665</v>
      </c>
      <c r="W204">
        <v>5.1999999999999998E-2</v>
      </c>
    </row>
    <row r="205" spans="1:23" x14ac:dyDescent="0.3">
      <c r="A205">
        <v>2004</v>
      </c>
      <c r="B205" t="s">
        <v>11</v>
      </c>
      <c r="C205">
        <v>17716.957999999999</v>
      </c>
      <c r="D205">
        <v>1704.623</v>
      </c>
      <c r="E205">
        <v>20802.75</v>
      </c>
      <c r="F205">
        <v>4716.3149999999996</v>
      </c>
      <c r="G205">
        <v>3.1</v>
      </c>
      <c r="H205">
        <f t="shared" si="36"/>
        <v>8.5628999999999991</v>
      </c>
      <c r="I205">
        <v>1056417</v>
      </c>
      <c r="J205" s="1">
        <v>2571.1</v>
      </c>
      <c r="K205" s="1">
        <f t="shared" si="33"/>
        <v>7.8520891018809351</v>
      </c>
      <c r="L205">
        <v>27244</v>
      </c>
      <c r="M205">
        <f t="shared" si="37"/>
        <v>6.8908086033215357</v>
      </c>
      <c r="N205">
        <f t="shared" si="38"/>
        <v>8.0909921823344089</v>
      </c>
      <c r="O205">
        <f t="shared" si="39"/>
        <v>1.6135891414091217</v>
      </c>
      <c r="P205">
        <f t="shared" si="40"/>
        <v>4.4644444381338051</v>
      </c>
      <c r="Q205">
        <f t="shared" si="41"/>
        <v>16.770799788341158</v>
      </c>
      <c r="R205">
        <f t="shared" si="42"/>
        <v>19.691797841193392</v>
      </c>
      <c r="S205">
        <f t="shared" si="34"/>
        <v>410.88133483722919</v>
      </c>
      <c r="T205">
        <f t="shared" si="35"/>
        <v>25789.058676640001</v>
      </c>
      <c r="U205">
        <v>1060</v>
      </c>
      <c r="V205">
        <v>1665</v>
      </c>
      <c r="W205">
        <v>5.6000000000000001E-2</v>
      </c>
    </row>
    <row r="206" spans="1:23" x14ac:dyDescent="0.3">
      <c r="A206">
        <v>2004</v>
      </c>
      <c r="B206" t="s">
        <v>12</v>
      </c>
      <c r="C206">
        <v>13605.707</v>
      </c>
      <c r="D206">
        <v>4472.3590000000004</v>
      </c>
      <c r="E206">
        <v>18149.599999999999</v>
      </c>
      <c r="F206">
        <v>8257.4520000000011</v>
      </c>
      <c r="G206">
        <v>3.1</v>
      </c>
      <c r="H206">
        <f t="shared" si="36"/>
        <v>8.5628999999999991</v>
      </c>
      <c r="I206">
        <v>4296284</v>
      </c>
      <c r="J206" s="1">
        <v>18449.990000000002</v>
      </c>
      <c r="K206" s="1">
        <f t="shared" si="33"/>
        <v>9.8228191074631059</v>
      </c>
      <c r="L206">
        <v>84603</v>
      </c>
      <c r="M206">
        <f t="shared" si="37"/>
        <v>0.73743709346183928</v>
      </c>
      <c r="N206">
        <f t="shared" si="38"/>
        <v>0.98371869036243365</v>
      </c>
      <c r="O206">
        <f t="shared" si="39"/>
        <v>1.0409830914343652</v>
      </c>
      <c r="P206">
        <f t="shared" si="40"/>
        <v>1.9219986388236907</v>
      </c>
      <c r="Q206">
        <f t="shared" si="41"/>
        <v>3.1668546585840227</v>
      </c>
      <c r="R206">
        <f t="shared" si="42"/>
        <v>4.2244879528448305</v>
      </c>
      <c r="S206">
        <f t="shared" si="34"/>
        <v>232.861047621164</v>
      </c>
      <c r="T206">
        <f t="shared" si="35"/>
        <v>19692.13394645233</v>
      </c>
      <c r="U206">
        <v>1040</v>
      </c>
      <c r="V206">
        <v>1630</v>
      </c>
      <c r="W206">
        <v>5.0999999999999997E-2</v>
      </c>
    </row>
    <row r="207" spans="1:23" x14ac:dyDescent="0.3">
      <c r="A207">
        <v>2004</v>
      </c>
      <c r="B207" t="s">
        <v>13</v>
      </c>
      <c r="C207">
        <v>12525.824000000001</v>
      </c>
      <c r="D207">
        <v>3132.2139999999999</v>
      </c>
      <c r="E207">
        <v>17408.341</v>
      </c>
      <c r="F207">
        <v>5197.8509999999997</v>
      </c>
      <c r="G207">
        <v>3.1</v>
      </c>
      <c r="H207">
        <f t="shared" si="36"/>
        <v>8.5628999999999991</v>
      </c>
      <c r="I207">
        <v>2494437</v>
      </c>
      <c r="J207" s="1">
        <v>20452.14</v>
      </c>
      <c r="K207" s="1">
        <f t="shared" si="33"/>
        <v>9.9258428014727649</v>
      </c>
      <c r="L207">
        <v>45628</v>
      </c>
      <c r="M207">
        <f t="shared" si="37"/>
        <v>0.61244564138520474</v>
      </c>
      <c r="N207">
        <f t="shared" si="38"/>
        <v>0.85117454701561801</v>
      </c>
      <c r="O207">
        <f t="shared" si="39"/>
        <v>1.2556797385542309</v>
      </c>
      <c r="P207">
        <f t="shared" si="40"/>
        <v>2.0837772210723302</v>
      </c>
      <c r="Q207">
        <f t="shared" si="41"/>
        <v>5.0215034494757731</v>
      </c>
      <c r="R207">
        <f t="shared" si="42"/>
        <v>6.9788657721161131</v>
      </c>
      <c r="S207">
        <f t="shared" si="34"/>
        <v>121.96459636986643</v>
      </c>
      <c r="T207">
        <f t="shared" si="35"/>
        <v>18291.903142873525</v>
      </c>
      <c r="U207">
        <v>1020</v>
      </c>
      <c r="V207">
        <v>1555</v>
      </c>
      <c r="W207">
        <v>0.02</v>
      </c>
    </row>
    <row r="208" spans="1:23" x14ac:dyDescent="0.3">
      <c r="A208">
        <v>2004</v>
      </c>
      <c r="B208" t="s">
        <v>14</v>
      </c>
      <c r="C208">
        <v>18890.094000000001</v>
      </c>
      <c r="D208">
        <v>9980.5640000000003</v>
      </c>
      <c r="E208">
        <v>24820.077000000001</v>
      </c>
      <c r="F208">
        <v>15311.847</v>
      </c>
      <c r="G208">
        <v>3.1</v>
      </c>
      <c r="H208">
        <f t="shared" si="36"/>
        <v>8.5628999999999991</v>
      </c>
      <c r="I208">
        <v>2828760</v>
      </c>
      <c r="J208" s="1">
        <v>15802.27</v>
      </c>
      <c r="K208" s="1">
        <f t="shared" si="33"/>
        <v>9.6679088795814607</v>
      </c>
      <c r="L208">
        <v>66894</v>
      </c>
      <c r="M208">
        <f t="shared" si="37"/>
        <v>1.1954038248935122</v>
      </c>
      <c r="N208">
        <f t="shared" si="38"/>
        <v>1.5706652904930747</v>
      </c>
      <c r="O208">
        <f t="shared" si="39"/>
        <v>3.5282470057551718</v>
      </c>
      <c r="P208">
        <f t="shared" si="40"/>
        <v>5.4129183811988293</v>
      </c>
      <c r="Q208">
        <f t="shared" si="41"/>
        <v>6.6778708692147797</v>
      </c>
      <c r="R208">
        <f t="shared" si="42"/>
        <v>8.7741897509862987</v>
      </c>
      <c r="S208">
        <f t="shared" si="34"/>
        <v>179.00972455223206</v>
      </c>
      <c r="T208">
        <f t="shared" si="35"/>
        <v>23647.817418232724</v>
      </c>
      <c r="U208">
        <v>975</v>
      </c>
      <c r="V208">
        <v>1500</v>
      </c>
      <c r="W208">
        <v>6.2E-2</v>
      </c>
    </row>
    <row r="209" spans="1:23" x14ac:dyDescent="0.3">
      <c r="A209">
        <v>2004</v>
      </c>
      <c r="B209" t="s">
        <v>15</v>
      </c>
      <c r="C209">
        <v>4375.2650000000003</v>
      </c>
      <c r="D209">
        <v>2848.221</v>
      </c>
      <c r="E209">
        <v>9646.0239999999994</v>
      </c>
      <c r="F209">
        <v>7434</v>
      </c>
      <c r="G209">
        <v>3.1</v>
      </c>
      <c r="H209">
        <f t="shared" si="36"/>
        <v>8.5628999999999991</v>
      </c>
      <c r="I209">
        <v>2355280</v>
      </c>
      <c r="J209" s="1">
        <v>16202.37</v>
      </c>
      <c r="K209" s="1">
        <f t="shared" si="33"/>
        <v>9.692912806816512</v>
      </c>
      <c r="L209">
        <v>42830</v>
      </c>
      <c r="M209">
        <f t="shared" si="37"/>
        <v>0.2700385807755285</v>
      </c>
      <c r="N209">
        <f t="shared" si="38"/>
        <v>0.59534648326139938</v>
      </c>
      <c r="O209">
        <f t="shared" si="39"/>
        <v>1.2092918888624706</v>
      </c>
      <c r="P209">
        <f t="shared" si="40"/>
        <v>3.1563126252505009</v>
      </c>
      <c r="Q209">
        <f t="shared" si="41"/>
        <v>1.8576411297170612</v>
      </c>
      <c r="R209">
        <f t="shared" si="42"/>
        <v>4.09548928365205</v>
      </c>
      <c r="S209">
        <f t="shared" si="34"/>
        <v>145.36638775685284</v>
      </c>
      <c r="T209">
        <f t="shared" si="35"/>
        <v>18184.674433612989</v>
      </c>
      <c r="U209">
        <v>1000</v>
      </c>
      <c r="V209">
        <v>1500</v>
      </c>
      <c r="W209">
        <v>4.4999999999999998E-2</v>
      </c>
    </row>
    <row r="210" spans="1:23" x14ac:dyDescent="0.3">
      <c r="A210">
        <v>2005</v>
      </c>
      <c r="B210" t="s">
        <v>0</v>
      </c>
      <c r="C210">
        <v>498360.78499999997</v>
      </c>
      <c r="D210">
        <v>186117.66500000001</v>
      </c>
      <c r="E210">
        <v>1036414.7340000001</v>
      </c>
      <c r="F210">
        <v>435339.46100000001</v>
      </c>
      <c r="G210">
        <v>3.2</v>
      </c>
      <c r="H210">
        <f>16.52*0.51</f>
        <v>8.4252000000000002</v>
      </c>
      <c r="I210">
        <v>10735701</v>
      </c>
      <c r="J210" s="1">
        <v>35673.71</v>
      </c>
      <c r="K210" s="1">
        <f t="shared" si="33"/>
        <v>10.482169281915503</v>
      </c>
      <c r="L210">
        <v>335789</v>
      </c>
      <c r="M210">
        <f t="shared" si="37"/>
        <v>13.969973546345473</v>
      </c>
      <c r="N210">
        <f t="shared" si="38"/>
        <v>29.052619814423565</v>
      </c>
      <c r="O210">
        <f t="shared" si="39"/>
        <v>17.336330901913158</v>
      </c>
      <c r="P210">
        <f t="shared" si="40"/>
        <v>40.550632045359684</v>
      </c>
      <c r="Q210">
        <f t="shared" si="41"/>
        <v>46.420889050468155</v>
      </c>
      <c r="R210">
        <f t="shared" si="42"/>
        <v>96.539083381699996</v>
      </c>
      <c r="S210">
        <f t="shared" si="34"/>
        <v>300.94153369526185</v>
      </c>
      <c r="T210">
        <f t="shared" si="35"/>
        <v>31277.789871383342</v>
      </c>
      <c r="U210">
        <v>1100</v>
      </c>
      <c r="V210">
        <v>1755</v>
      </c>
      <c r="W210">
        <v>7.6999999999999999E-2</v>
      </c>
    </row>
    <row r="211" spans="1:23" x14ac:dyDescent="0.3">
      <c r="A211">
        <v>2005</v>
      </c>
      <c r="B211" t="s">
        <v>1</v>
      </c>
      <c r="C211">
        <v>656568.97400000005</v>
      </c>
      <c r="D211">
        <v>326942.25099999999</v>
      </c>
      <c r="E211">
        <v>1373874.87</v>
      </c>
      <c r="F211">
        <v>797457.39799999993</v>
      </c>
      <c r="G211">
        <v>3.2</v>
      </c>
      <c r="H211">
        <f t="shared" ref="H211:H239" si="43">16.52*0.51</f>
        <v>8.4252000000000002</v>
      </c>
      <c r="I211">
        <v>12468726</v>
      </c>
      <c r="J211" s="1">
        <v>70542.03</v>
      </c>
      <c r="K211" s="1">
        <f t="shared" si="33"/>
        <v>11.163963981374263</v>
      </c>
      <c r="L211">
        <v>396416</v>
      </c>
      <c r="M211">
        <f t="shared" si="37"/>
        <v>9.3074862461429024</v>
      </c>
      <c r="N211">
        <f t="shared" si="38"/>
        <v>19.475975811867055</v>
      </c>
      <c r="O211">
        <f t="shared" si="39"/>
        <v>26.220982881490858</v>
      </c>
      <c r="P211">
        <f t="shared" si="40"/>
        <v>63.956606152063962</v>
      </c>
      <c r="Q211">
        <f t="shared" si="41"/>
        <v>52.657262177386848</v>
      </c>
      <c r="R211">
        <f t="shared" si="42"/>
        <v>110.18566531977686</v>
      </c>
      <c r="S211">
        <f t="shared" si="34"/>
        <v>176.7559850489134</v>
      </c>
      <c r="T211">
        <f t="shared" si="35"/>
        <v>31792.823099970279</v>
      </c>
      <c r="U211">
        <v>1180</v>
      </c>
      <c r="V211">
        <v>1805</v>
      </c>
      <c r="W211">
        <v>7.6999999999999999E-2</v>
      </c>
    </row>
    <row r="212" spans="1:23" x14ac:dyDescent="0.3">
      <c r="A212">
        <v>2005</v>
      </c>
      <c r="B212" t="s">
        <v>2</v>
      </c>
      <c r="C212">
        <v>951.17399999999998</v>
      </c>
      <c r="D212">
        <v>904.93399999999997</v>
      </c>
      <c r="E212">
        <v>6131.4349999999995</v>
      </c>
      <c r="F212">
        <v>4517.6769999999997</v>
      </c>
      <c r="G212">
        <v>3.2</v>
      </c>
      <c r="H212">
        <f t="shared" si="43"/>
        <v>8.4252000000000002</v>
      </c>
      <c r="I212">
        <v>3395189</v>
      </c>
      <c r="J212" s="1">
        <v>891.12</v>
      </c>
      <c r="K212" s="1">
        <f t="shared" si="33"/>
        <v>6.7924790985369343</v>
      </c>
      <c r="L212">
        <v>87188</v>
      </c>
      <c r="M212">
        <f t="shared" si="37"/>
        <v>1.0673915970913008</v>
      </c>
      <c r="N212">
        <f t="shared" si="38"/>
        <v>6.8805940838495374</v>
      </c>
      <c r="O212">
        <f t="shared" si="39"/>
        <v>0.26653420472321276</v>
      </c>
      <c r="P212">
        <f t="shared" si="40"/>
        <v>1.3306113444641816</v>
      </c>
      <c r="Q212">
        <f t="shared" si="41"/>
        <v>0.2801534759920582</v>
      </c>
      <c r="R212">
        <f t="shared" si="42"/>
        <v>1.8059186101274478</v>
      </c>
      <c r="S212">
        <f t="shared" si="34"/>
        <v>3810.0244635963732</v>
      </c>
      <c r="T212">
        <f t="shared" si="35"/>
        <v>25679.866422752901</v>
      </c>
      <c r="U212">
        <v>1009</v>
      </c>
      <c r="V212">
        <v>1590</v>
      </c>
      <c r="W212">
        <v>9.0999999999999998E-2</v>
      </c>
    </row>
    <row r="213" spans="1:23" x14ac:dyDescent="0.3">
      <c r="A213">
        <v>2005</v>
      </c>
      <c r="B213" t="s">
        <v>3</v>
      </c>
      <c r="C213">
        <v>10496.347</v>
      </c>
      <c r="D213">
        <v>5947.05</v>
      </c>
      <c r="E213">
        <v>19522.423999999999</v>
      </c>
      <c r="F213">
        <v>10880.554</v>
      </c>
      <c r="G213">
        <v>3.2</v>
      </c>
      <c r="H213">
        <f t="shared" si="43"/>
        <v>8.4252000000000002</v>
      </c>
      <c r="I213">
        <v>2559483</v>
      </c>
      <c r="J213" s="1">
        <v>29654.38</v>
      </c>
      <c r="K213" s="1">
        <f t="shared" si="33"/>
        <v>10.297365116955973</v>
      </c>
      <c r="L213">
        <v>48463</v>
      </c>
      <c r="M213">
        <f t="shared" si="37"/>
        <v>0.35395604291844912</v>
      </c>
      <c r="N213">
        <f t="shared" si="38"/>
        <v>0.65833188891489214</v>
      </c>
      <c r="O213">
        <f t="shared" si="39"/>
        <v>2.3235356515358765</v>
      </c>
      <c r="P213">
        <f t="shared" si="40"/>
        <v>4.2510749241155343</v>
      </c>
      <c r="Q213">
        <f t="shared" si="41"/>
        <v>4.1009637493196864</v>
      </c>
      <c r="R213">
        <f t="shared" si="42"/>
        <v>7.627487269890052</v>
      </c>
      <c r="S213">
        <f t="shared" si="34"/>
        <v>86.310453970037472</v>
      </c>
      <c r="T213">
        <f t="shared" si="35"/>
        <v>18934.683293462</v>
      </c>
      <c r="U213">
        <v>1005</v>
      </c>
      <c r="V213">
        <v>1615</v>
      </c>
      <c r="W213">
        <v>3.5999999999999997E-2</v>
      </c>
    </row>
    <row r="214" spans="1:23" x14ac:dyDescent="0.3">
      <c r="A214">
        <v>2005</v>
      </c>
      <c r="B214" t="s">
        <v>4</v>
      </c>
      <c r="C214">
        <v>673.08500000000004</v>
      </c>
      <c r="D214">
        <v>484.59500000000003</v>
      </c>
      <c r="E214">
        <v>2084.3629999999998</v>
      </c>
      <c r="F214">
        <v>1641.973</v>
      </c>
      <c r="G214">
        <v>3.2</v>
      </c>
      <c r="H214">
        <f t="shared" si="43"/>
        <v>8.4252000000000002</v>
      </c>
      <c r="I214">
        <v>663467</v>
      </c>
      <c r="J214" s="1">
        <v>419.84</v>
      </c>
      <c r="K214" s="1">
        <f t="shared" si="33"/>
        <v>6.0398736863156692</v>
      </c>
      <c r="L214">
        <v>24848</v>
      </c>
      <c r="M214">
        <f t="shared" si="37"/>
        <v>1.6031940739329271</v>
      </c>
      <c r="N214">
        <f t="shared" si="38"/>
        <v>4.9646603467987802</v>
      </c>
      <c r="O214">
        <f t="shared" si="39"/>
        <v>0.73039804541898845</v>
      </c>
      <c r="P214">
        <f t="shared" si="40"/>
        <v>2.4748374824972457</v>
      </c>
      <c r="Q214">
        <f t="shared" si="41"/>
        <v>1.0144965763180385</v>
      </c>
      <c r="R214">
        <f t="shared" si="42"/>
        <v>3.141622718236174</v>
      </c>
      <c r="S214">
        <f t="shared" si="34"/>
        <v>1580.2853467987807</v>
      </c>
      <c r="T214">
        <f t="shared" si="35"/>
        <v>37451.749672553422</v>
      </c>
      <c r="U214">
        <v>980</v>
      </c>
      <c r="V214">
        <v>1455</v>
      </c>
      <c r="W214">
        <v>0.128</v>
      </c>
    </row>
    <row r="215" spans="1:23" x14ac:dyDescent="0.3">
      <c r="A215">
        <v>2005</v>
      </c>
      <c r="B215" t="s">
        <v>5</v>
      </c>
      <c r="C215">
        <v>623.71</v>
      </c>
      <c r="D215">
        <v>499.29</v>
      </c>
      <c r="E215">
        <v>3692.8580000000002</v>
      </c>
      <c r="F215">
        <v>3175.002</v>
      </c>
      <c r="G215">
        <v>3.2</v>
      </c>
      <c r="H215">
        <f t="shared" si="43"/>
        <v>8.4252000000000002</v>
      </c>
      <c r="I215">
        <v>1743627</v>
      </c>
      <c r="J215" s="1">
        <v>755.09</v>
      </c>
      <c r="K215" s="1">
        <f t="shared" si="33"/>
        <v>6.6268369474426514</v>
      </c>
      <c r="L215">
        <v>87135</v>
      </c>
      <c r="M215">
        <f t="shared" si="37"/>
        <v>0.82600749579520327</v>
      </c>
      <c r="N215">
        <f t="shared" si="38"/>
        <v>4.890619661232436</v>
      </c>
      <c r="O215">
        <f t="shared" si="39"/>
        <v>0.28635138134474863</v>
      </c>
      <c r="P215">
        <f t="shared" si="40"/>
        <v>1.820918120676039</v>
      </c>
      <c r="Q215">
        <f t="shared" si="41"/>
        <v>0.35770838602522215</v>
      </c>
      <c r="R215">
        <f t="shared" si="42"/>
        <v>2.1179174215586247</v>
      </c>
      <c r="S215">
        <f t="shared" si="34"/>
        <v>2309.1644704604746</v>
      </c>
      <c r="T215">
        <f t="shared" si="35"/>
        <v>49973.417479770615</v>
      </c>
      <c r="U215">
        <v>970</v>
      </c>
      <c r="V215">
        <v>1430</v>
      </c>
      <c r="W215">
        <v>0.123</v>
      </c>
    </row>
    <row r="216" spans="1:23" x14ac:dyDescent="0.3">
      <c r="A216">
        <v>2005</v>
      </c>
      <c r="B216" t="s">
        <v>6</v>
      </c>
      <c r="C216">
        <v>74161.547999999995</v>
      </c>
      <c r="D216">
        <v>52961.722999999998</v>
      </c>
      <c r="E216">
        <v>167158.02899999998</v>
      </c>
      <c r="F216">
        <v>101482.942</v>
      </c>
      <c r="G216">
        <v>3.2</v>
      </c>
      <c r="H216">
        <f t="shared" si="43"/>
        <v>8.4252000000000002</v>
      </c>
      <c r="I216">
        <v>6092354</v>
      </c>
      <c r="J216" s="1">
        <v>21115.67</v>
      </c>
      <c r="K216" s="1">
        <f t="shared" si="33"/>
        <v>9.9577706978615481</v>
      </c>
      <c r="L216">
        <v>211230</v>
      </c>
      <c r="M216">
        <f t="shared" si="37"/>
        <v>3.512156990519363</v>
      </c>
      <c r="N216">
        <f t="shared" si="38"/>
        <v>7.9163023953301028</v>
      </c>
      <c r="O216">
        <f t="shared" si="39"/>
        <v>8.6931460318950613</v>
      </c>
      <c r="P216">
        <f t="shared" si="40"/>
        <v>16.657426997840243</v>
      </c>
      <c r="Q216">
        <f t="shared" si="41"/>
        <v>12.172888837385353</v>
      </c>
      <c r="R216">
        <f t="shared" si="42"/>
        <v>27.437346713601997</v>
      </c>
      <c r="S216">
        <f t="shared" si="34"/>
        <v>288.52288371621648</v>
      </c>
      <c r="T216">
        <f t="shared" si="35"/>
        <v>34671.327371981337</v>
      </c>
      <c r="U216">
        <v>1030</v>
      </c>
      <c r="V216">
        <v>1540</v>
      </c>
      <c r="W216">
        <v>0.10100000000000001</v>
      </c>
    </row>
    <row r="217" spans="1:23" x14ac:dyDescent="0.3">
      <c r="A217">
        <v>2005</v>
      </c>
      <c r="B217" t="s">
        <v>7</v>
      </c>
      <c r="C217">
        <v>11177.002</v>
      </c>
      <c r="D217">
        <v>4128.8999999999996</v>
      </c>
      <c r="E217">
        <v>22243.291000000001</v>
      </c>
      <c r="F217">
        <v>8153.5729999999994</v>
      </c>
      <c r="G217">
        <v>3.2</v>
      </c>
      <c r="H217">
        <f t="shared" si="43"/>
        <v>8.4252000000000002</v>
      </c>
      <c r="I217">
        <v>1707266</v>
      </c>
      <c r="J217" s="1">
        <v>23292.73</v>
      </c>
      <c r="K217" s="1">
        <f t="shared" si="33"/>
        <v>10.055896573698925</v>
      </c>
      <c r="L217">
        <v>30457</v>
      </c>
      <c r="M217">
        <f t="shared" si="37"/>
        <v>0.47984937789602167</v>
      </c>
      <c r="N217">
        <f t="shared" si="38"/>
        <v>0.95494564183760344</v>
      </c>
      <c r="O217">
        <f t="shared" si="39"/>
        <v>2.4184280598336754</v>
      </c>
      <c r="P217">
        <f t="shared" si="40"/>
        <v>4.7758070505709123</v>
      </c>
      <c r="Q217">
        <f t="shared" si="41"/>
        <v>6.5467255834767402</v>
      </c>
      <c r="R217">
        <f t="shared" si="42"/>
        <v>13.028603041353836</v>
      </c>
      <c r="S217">
        <f t="shared" si="34"/>
        <v>73.296088522041003</v>
      </c>
      <c r="T217">
        <f t="shared" si="35"/>
        <v>17839.63365989834</v>
      </c>
      <c r="U217">
        <v>1000</v>
      </c>
      <c r="V217">
        <v>1530</v>
      </c>
      <c r="W217">
        <v>2.5999999999999999E-2</v>
      </c>
    </row>
    <row r="218" spans="1:23" x14ac:dyDescent="0.3">
      <c r="A218">
        <v>2005</v>
      </c>
      <c r="B218" t="s">
        <v>8</v>
      </c>
      <c r="C218">
        <v>96249.153999999995</v>
      </c>
      <c r="D218">
        <v>56635.235999999997</v>
      </c>
      <c r="E218">
        <v>193980.52</v>
      </c>
      <c r="F218">
        <v>114436.147</v>
      </c>
      <c r="G218">
        <v>3.2</v>
      </c>
      <c r="H218">
        <f t="shared" si="43"/>
        <v>8.4252000000000002</v>
      </c>
      <c r="I218">
        <v>7993946</v>
      </c>
      <c r="J218" s="1">
        <v>47709.83</v>
      </c>
      <c r="K218" s="1">
        <f t="shared" si="33"/>
        <v>10.772892735309506</v>
      </c>
      <c r="L218">
        <v>197328</v>
      </c>
      <c r="M218">
        <f t="shared" si="37"/>
        <v>2.0173862283726431</v>
      </c>
      <c r="N218">
        <f t="shared" si="38"/>
        <v>4.0658396812564614</v>
      </c>
      <c r="O218">
        <f t="shared" si="39"/>
        <v>7.0847658965922458</v>
      </c>
      <c r="P218">
        <f t="shared" si="40"/>
        <v>14.315351517260687</v>
      </c>
      <c r="Q218">
        <f t="shared" si="41"/>
        <v>12.040255713511199</v>
      </c>
      <c r="R218">
        <f t="shared" si="42"/>
        <v>24.265928241196526</v>
      </c>
      <c r="S218">
        <f t="shared" si="34"/>
        <v>167.5534371009077</v>
      </c>
      <c r="T218">
        <f t="shared" si="35"/>
        <v>24684.680131689656</v>
      </c>
      <c r="U218">
        <v>990</v>
      </c>
      <c r="V218">
        <v>1410</v>
      </c>
      <c r="W218">
        <v>7.5999999999999998E-2</v>
      </c>
    </row>
    <row r="219" spans="1:23" x14ac:dyDescent="0.3">
      <c r="A219">
        <v>2005</v>
      </c>
      <c r="B219" t="s">
        <v>9</v>
      </c>
      <c r="C219">
        <v>157779.171</v>
      </c>
      <c r="D219">
        <v>90615.788</v>
      </c>
      <c r="E219">
        <v>347351.58100000001</v>
      </c>
      <c r="F219">
        <v>222805.18100000001</v>
      </c>
      <c r="G219">
        <v>3.2</v>
      </c>
      <c r="H219">
        <f t="shared" si="43"/>
        <v>8.4252000000000002</v>
      </c>
      <c r="I219">
        <v>18058105</v>
      </c>
      <c r="J219" s="1">
        <v>34112.74</v>
      </c>
      <c r="K219" s="1">
        <f t="shared" si="33"/>
        <v>10.437426200536001</v>
      </c>
      <c r="L219">
        <v>501286</v>
      </c>
      <c r="M219">
        <f t="shared" si="37"/>
        <v>4.6252271438764527</v>
      </c>
      <c r="N219">
        <f t="shared" si="38"/>
        <v>10.18245913403614</v>
      </c>
      <c r="O219">
        <f t="shared" si="39"/>
        <v>5.0180120228562188</v>
      </c>
      <c r="P219">
        <f t="shared" si="40"/>
        <v>12.338237096306617</v>
      </c>
      <c r="Q219">
        <f t="shared" si="41"/>
        <v>8.7373049940732983</v>
      </c>
      <c r="R219">
        <f t="shared" si="42"/>
        <v>19.235217704183246</v>
      </c>
      <c r="S219">
        <f t="shared" si="34"/>
        <v>529.36542183360234</v>
      </c>
      <c r="T219">
        <f t="shared" si="35"/>
        <v>27759.612650386076</v>
      </c>
      <c r="U219">
        <v>1000</v>
      </c>
      <c r="V219">
        <v>1460</v>
      </c>
      <c r="W219">
        <v>6.1800000000000001E-2</v>
      </c>
    </row>
    <row r="220" spans="1:23" x14ac:dyDescent="0.3">
      <c r="A220">
        <v>2005</v>
      </c>
      <c r="B220" t="s">
        <v>10</v>
      </c>
      <c r="C220">
        <v>76267.922000000006</v>
      </c>
      <c r="D220">
        <v>37256.131000000001</v>
      </c>
      <c r="E220">
        <v>165214.255</v>
      </c>
      <c r="F220">
        <v>67684.112999999998</v>
      </c>
      <c r="G220">
        <v>3.2</v>
      </c>
      <c r="H220">
        <f t="shared" si="43"/>
        <v>8.4252000000000002</v>
      </c>
      <c r="I220">
        <v>4058843</v>
      </c>
      <c r="J220" s="1">
        <v>19858</v>
      </c>
      <c r="K220" s="1">
        <f t="shared" si="33"/>
        <v>9.8963622275935386</v>
      </c>
      <c r="L220">
        <v>99566</v>
      </c>
      <c r="M220">
        <f t="shared" si="37"/>
        <v>3.8406648202235876</v>
      </c>
      <c r="N220">
        <f t="shared" si="38"/>
        <v>8.3197832107966558</v>
      </c>
      <c r="O220">
        <f t="shared" si="39"/>
        <v>9.1790027355086163</v>
      </c>
      <c r="P220">
        <f t="shared" si="40"/>
        <v>16.675715961420533</v>
      </c>
      <c r="Q220">
        <f t="shared" si="41"/>
        <v>18.790557309065662</v>
      </c>
      <c r="R220">
        <f t="shared" si="42"/>
        <v>40.704766111919085</v>
      </c>
      <c r="S220">
        <f t="shared" si="34"/>
        <v>204.3933427334072</v>
      </c>
      <c r="T220">
        <f t="shared" si="35"/>
        <v>24530.635947239149</v>
      </c>
      <c r="U220">
        <v>1054</v>
      </c>
      <c r="V220">
        <v>1665</v>
      </c>
      <c r="W220">
        <v>5.1999999999999998E-2</v>
      </c>
    </row>
    <row r="221" spans="1:23" x14ac:dyDescent="0.3">
      <c r="A221">
        <v>2005</v>
      </c>
      <c r="B221" t="s">
        <v>11</v>
      </c>
      <c r="C221">
        <v>12661.214</v>
      </c>
      <c r="D221">
        <v>3841.3759999999997</v>
      </c>
      <c r="E221">
        <v>33463.964</v>
      </c>
      <c r="F221">
        <v>8557.6909999999989</v>
      </c>
      <c r="G221">
        <v>3.2</v>
      </c>
      <c r="H221">
        <f t="shared" si="43"/>
        <v>8.4252000000000002</v>
      </c>
      <c r="I221">
        <v>1050293</v>
      </c>
      <c r="J221" s="1">
        <v>2571.1</v>
      </c>
      <c r="K221" s="1">
        <f t="shared" si="33"/>
        <v>7.8520891018809351</v>
      </c>
      <c r="L221">
        <v>28542</v>
      </c>
      <c r="M221">
        <f t="shared" si="37"/>
        <v>4.9244346777643813</v>
      </c>
      <c r="N221">
        <f t="shared" si="38"/>
        <v>13.01542686009879</v>
      </c>
      <c r="O221">
        <f t="shared" si="39"/>
        <v>3.6574327354366827</v>
      </c>
      <c r="P221">
        <f t="shared" si="40"/>
        <v>8.14790825036442</v>
      </c>
      <c r="Q221">
        <f t="shared" si="41"/>
        <v>12.054935146668596</v>
      </c>
      <c r="R221">
        <f t="shared" si="42"/>
        <v>31.861551014812058</v>
      </c>
      <c r="S221">
        <f t="shared" si="34"/>
        <v>408.49947493290813</v>
      </c>
      <c r="T221">
        <f t="shared" si="35"/>
        <v>27175.273947365164</v>
      </c>
      <c r="U221">
        <v>1060</v>
      </c>
      <c r="V221">
        <v>1665</v>
      </c>
      <c r="W221">
        <v>5.6000000000000001E-2</v>
      </c>
    </row>
    <row r="222" spans="1:23" x14ac:dyDescent="0.3">
      <c r="A222">
        <v>2005</v>
      </c>
      <c r="B222" t="s">
        <v>12</v>
      </c>
      <c r="C222">
        <v>28967.985000000001</v>
      </c>
      <c r="D222">
        <v>8823.4930000000004</v>
      </c>
      <c r="E222">
        <v>47117.584999999999</v>
      </c>
      <c r="F222">
        <v>17080.945</v>
      </c>
      <c r="G222">
        <v>3.2</v>
      </c>
      <c r="H222">
        <f t="shared" si="43"/>
        <v>8.4252000000000002</v>
      </c>
      <c r="I222">
        <v>4273754</v>
      </c>
      <c r="J222" s="1">
        <v>18449.990000000002</v>
      </c>
      <c r="K222" s="1">
        <f t="shared" si="33"/>
        <v>9.8228191074631059</v>
      </c>
      <c r="L222">
        <v>84381</v>
      </c>
      <c r="M222">
        <f t="shared" si="37"/>
        <v>1.5700813387974735</v>
      </c>
      <c r="N222">
        <f t="shared" si="38"/>
        <v>2.5538000291599072</v>
      </c>
      <c r="O222">
        <f t="shared" si="39"/>
        <v>2.0645767163950008</v>
      </c>
      <c r="P222">
        <f t="shared" si="40"/>
        <v>3.9967075783959487</v>
      </c>
      <c r="Q222">
        <f t="shared" si="41"/>
        <v>6.7781124042235472</v>
      </c>
      <c r="R222">
        <f t="shared" si="42"/>
        <v>11.024870640659243</v>
      </c>
      <c r="S222">
        <f t="shared" si="34"/>
        <v>231.63990874791801</v>
      </c>
      <c r="T222">
        <f t="shared" si="35"/>
        <v>19744.000239601999</v>
      </c>
      <c r="U222">
        <v>1040</v>
      </c>
      <c r="V222">
        <v>1630</v>
      </c>
      <c r="W222">
        <v>5.0999999999999997E-2</v>
      </c>
    </row>
    <row r="223" spans="1:23" x14ac:dyDescent="0.3">
      <c r="A223">
        <v>2005</v>
      </c>
      <c r="B223" t="s">
        <v>13</v>
      </c>
      <c r="C223">
        <v>9641.1080000000002</v>
      </c>
      <c r="D223">
        <v>5911.7650000000003</v>
      </c>
      <c r="E223">
        <v>27049.449000000001</v>
      </c>
      <c r="F223">
        <v>11109.616</v>
      </c>
      <c r="G223">
        <v>3.2</v>
      </c>
      <c r="H223">
        <f t="shared" si="43"/>
        <v>8.4252000000000002</v>
      </c>
      <c r="I223">
        <v>2469716</v>
      </c>
      <c r="J223" s="1">
        <v>20452.14</v>
      </c>
      <c r="K223" s="1">
        <f t="shared" si="33"/>
        <v>9.9258428014727649</v>
      </c>
      <c r="L223">
        <v>45599</v>
      </c>
      <c r="M223">
        <f t="shared" si="37"/>
        <v>0.47139849424070052</v>
      </c>
      <c r="N223">
        <f t="shared" si="38"/>
        <v>1.3225730412563186</v>
      </c>
      <c r="O223">
        <f t="shared" si="39"/>
        <v>2.3937023528211343</v>
      </c>
      <c r="P223">
        <f t="shared" si="40"/>
        <v>4.4983374606634934</v>
      </c>
      <c r="Q223">
        <f t="shared" si="41"/>
        <v>3.9037314411859501</v>
      </c>
      <c r="R223">
        <f t="shared" si="42"/>
        <v>10.952453237538244</v>
      </c>
      <c r="S223">
        <f t="shared" si="34"/>
        <v>120.7558720016585</v>
      </c>
      <c r="T223">
        <f t="shared" si="35"/>
        <v>18463.256503986693</v>
      </c>
      <c r="U223">
        <v>1020</v>
      </c>
      <c r="V223">
        <v>1555</v>
      </c>
      <c r="W223">
        <v>0.02</v>
      </c>
    </row>
    <row r="224" spans="1:23" x14ac:dyDescent="0.3">
      <c r="A224">
        <v>2005</v>
      </c>
      <c r="B224" t="s">
        <v>14</v>
      </c>
      <c r="C224">
        <v>33791.999000000003</v>
      </c>
      <c r="D224">
        <v>17464.379000000001</v>
      </c>
      <c r="E224">
        <v>58612.076000000001</v>
      </c>
      <c r="F224">
        <v>32776.226000000002</v>
      </c>
      <c r="G224">
        <v>3.2</v>
      </c>
      <c r="H224">
        <f t="shared" si="43"/>
        <v>8.4252000000000002</v>
      </c>
      <c r="I224">
        <v>2832950</v>
      </c>
      <c r="J224" s="1">
        <v>15802.27</v>
      </c>
      <c r="K224" s="1">
        <f t="shared" si="33"/>
        <v>9.6679088795814607</v>
      </c>
      <c r="L224">
        <v>67269</v>
      </c>
      <c r="M224">
        <f t="shared" si="37"/>
        <v>2.1384268842387835</v>
      </c>
      <c r="N224">
        <f t="shared" si="38"/>
        <v>3.7090921747318579</v>
      </c>
      <c r="O224">
        <f t="shared" si="39"/>
        <v>6.1647325226354157</v>
      </c>
      <c r="P224">
        <f t="shared" si="40"/>
        <v>11.569645069627068</v>
      </c>
      <c r="Q224">
        <f t="shared" si="41"/>
        <v>11.928201697876771</v>
      </c>
      <c r="R224">
        <f t="shared" si="42"/>
        <v>20.689414214864364</v>
      </c>
      <c r="S224">
        <f t="shared" si="34"/>
        <v>179.27487633105875</v>
      </c>
      <c r="T224">
        <f t="shared" si="35"/>
        <v>23745.212587585378</v>
      </c>
      <c r="U224">
        <v>975</v>
      </c>
      <c r="V224">
        <v>1500</v>
      </c>
      <c r="W224">
        <v>6.2E-2</v>
      </c>
    </row>
    <row r="225" spans="1:23" x14ac:dyDescent="0.3">
      <c r="A225">
        <v>2005</v>
      </c>
      <c r="B225" t="s">
        <v>15</v>
      </c>
      <c r="C225">
        <v>19249.857</v>
      </c>
      <c r="D225">
        <v>5791.34</v>
      </c>
      <c r="E225">
        <v>28895.881000000001</v>
      </c>
      <c r="F225">
        <v>13225.34</v>
      </c>
      <c r="G225">
        <v>3.2</v>
      </c>
      <c r="H225">
        <f t="shared" si="43"/>
        <v>8.4252000000000002</v>
      </c>
      <c r="I225">
        <v>2334575</v>
      </c>
      <c r="J225" s="1">
        <v>16202.37</v>
      </c>
      <c r="K225" s="1">
        <f t="shared" si="33"/>
        <v>9.692912806816512</v>
      </c>
      <c r="L225">
        <v>42813</v>
      </c>
      <c r="M225">
        <f t="shared" si="37"/>
        <v>1.1880889647625625</v>
      </c>
      <c r="N225">
        <f t="shared" si="38"/>
        <v>1.7834354480239618</v>
      </c>
      <c r="O225">
        <f t="shared" si="39"/>
        <v>2.4806827795208979</v>
      </c>
      <c r="P225">
        <f t="shared" si="40"/>
        <v>5.6649882740969986</v>
      </c>
      <c r="Q225">
        <f t="shared" si="41"/>
        <v>8.245550903269331</v>
      </c>
      <c r="R225">
        <f t="shared" si="42"/>
        <v>12.377362474968677</v>
      </c>
      <c r="S225">
        <f t="shared" si="34"/>
        <v>144.08848828905894</v>
      </c>
      <c r="T225">
        <f t="shared" si="35"/>
        <v>18338.669779296019</v>
      </c>
      <c r="U225">
        <v>1000</v>
      </c>
      <c r="V225">
        <v>1500</v>
      </c>
      <c r="W225">
        <v>4.4999999999999998E-2</v>
      </c>
    </row>
    <row r="226" spans="1:23" x14ac:dyDescent="0.3">
      <c r="A226">
        <v>2006</v>
      </c>
      <c r="B226" t="s">
        <v>0</v>
      </c>
      <c r="C226">
        <v>300802.88500000001</v>
      </c>
      <c r="D226">
        <v>172219.23499999999</v>
      </c>
      <c r="E226">
        <v>1337217.6189999999</v>
      </c>
      <c r="F226">
        <v>607558.696</v>
      </c>
      <c r="G226">
        <v>3.3</v>
      </c>
      <c r="H226">
        <f>99*0.51</f>
        <v>50.49</v>
      </c>
      <c r="I226">
        <v>10738753</v>
      </c>
      <c r="J226" s="1">
        <v>35673.71</v>
      </c>
      <c r="K226" s="1">
        <f t="shared" si="33"/>
        <v>10.482169281915503</v>
      </c>
      <c r="L226">
        <v>357283</v>
      </c>
      <c r="M226">
        <f t="shared" si="37"/>
        <v>8.4320606127033049</v>
      </c>
      <c r="N226">
        <f t="shared" si="38"/>
        <v>37.484680427126868</v>
      </c>
      <c r="O226">
        <f t="shared" si="39"/>
        <v>16.037172565566969</v>
      </c>
      <c r="P226">
        <f t="shared" si="40"/>
        <v>56.576279946098026</v>
      </c>
      <c r="Q226">
        <f t="shared" si="41"/>
        <v>28.010969709425293</v>
      </c>
      <c r="R226">
        <f t="shared" si="42"/>
        <v>124.52261626652555</v>
      </c>
      <c r="S226">
        <f t="shared" si="34"/>
        <v>301.02708689396195</v>
      </c>
      <c r="T226">
        <f t="shared" si="35"/>
        <v>33270.436520888412</v>
      </c>
      <c r="U226">
        <v>1100</v>
      </c>
      <c r="V226">
        <v>1755</v>
      </c>
      <c r="W226">
        <v>0.11700000000000001</v>
      </c>
    </row>
    <row r="227" spans="1:23" x14ac:dyDescent="0.3">
      <c r="A227">
        <v>2006</v>
      </c>
      <c r="B227" t="s">
        <v>1</v>
      </c>
      <c r="C227">
        <v>413388.30099999998</v>
      </c>
      <c r="D227">
        <v>226910.731</v>
      </c>
      <c r="E227">
        <v>1787263.1710000001</v>
      </c>
      <c r="F227">
        <v>1024368.129</v>
      </c>
      <c r="G227">
        <v>3.3</v>
      </c>
      <c r="H227">
        <f t="shared" ref="H227:H287" si="44">99*0.51</f>
        <v>50.49</v>
      </c>
      <c r="I227">
        <v>12492658</v>
      </c>
      <c r="J227" s="1">
        <v>70542.03</v>
      </c>
      <c r="K227" s="1">
        <f t="shared" si="33"/>
        <v>11.163963981374263</v>
      </c>
      <c r="L227">
        <v>413508</v>
      </c>
      <c r="M227">
        <f t="shared" si="37"/>
        <v>5.8601701850655559</v>
      </c>
      <c r="N227">
        <f t="shared" si="38"/>
        <v>25.336145996932611</v>
      </c>
      <c r="O227">
        <f t="shared" si="39"/>
        <v>18.163527009224136</v>
      </c>
      <c r="P227">
        <f t="shared" si="40"/>
        <v>81.997612437641379</v>
      </c>
      <c r="Q227">
        <f t="shared" si="41"/>
        <v>33.09050011614822</v>
      </c>
      <c r="R227">
        <f t="shared" si="42"/>
        <v>143.06508438796612</v>
      </c>
      <c r="S227">
        <f t="shared" si="34"/>
        <v>177.09524378586781</v>
      </c>
      <c r="T227">
        <f t="shared" si="35"/>
        <v>33100.08166396615</v>
      </c>
      <c r="U227">
        <v>1180</v>
      </c>
      <c r="V227">
        <v>1805</v>
      </c>
      <c r="W227">
        <v>7.6999999999999999E-2</v>
      </c>
    </row>
    <row r="228" spans="1:23" x14ac:dyDescent="0.3">
      <c r="A228">
        <v>2006</v>
      </c>
      <c r="B228" t="s">
        <v>2</v>
      </c>
      <c r="C228">
        <v>1445.365</v>
      </c>
      <c r="D228">
        <v>1222.405</v>
      </c>
      <c r="E228">
        <v>7576.8</v>
      </c>
      <c r="F228">
        <v>5740.0820000000003</v>
      </c>
      <c r="G228">
        <v>3.3</v>
      </c>
      <c r="H228">
        <f t="shared" si="44"/>
        <v>50.49</v>
      </c>
      <c r="I228">
        <v>3404037</v>
      </c>
      <c r="J228" s="1">
        <v>891.12</v>
      </c>
      <c r="K228" s="1">
        <f t="shared" si="33"/>
        <v>6.7924790985369343</v>
      </c>
      <c r="L228">
        <v>90563</v>
      </c>
      <c r="M228">
        <f t="shared" si="37"/>
        <v>1.6219644941197595</v>
      </c>
      <c r="N228">
        <f t="shared" si="38"/>
        <v>8.5025585779692978</v>
      </c>
      <c r="O228">
        <f t="shared" si="39"/>
        <v>0.35910449857037396</v>
      </c>
      <c r="P228">
        <f t="shared" si="40"/>
        <v>1.6862572292839355</v>
      </c>
      <c r="Q228">
        <f t="shared" si="41"/>
        <v>0.42460319908391125</v>
      </c>
      <c r="R228">
        <f t="shared" si="42"/>
        <v>2.2258277451155788</v>
      </c>
      <c r="S228">
        <f t="shared" si="34"/>
        <v>3819.9535416105573</v>
      </c>
      <c r="T228">
        <f t="shared" si="35"/>
        <v>26604.587435447967</v>
      </c>
      <c r="U228">
        <v>1009</v>
      </c>
      <c r="V228">
        <v>1590</v>
      </c>
      <c r="W228">
        <v>0.13100000000000001</v>
      </c>
    </row>
    <row r="229" spans="1:23" x14ac:dyDescent="0.3">
      <c r="A229">
        <v>2006</v>
      </c>
      <c r="B229" t="s">
        <v>3</v>
      </c>
      <c r="C229">
        <v>10160.416999999999</v>
      </c>
      <c r="D229">
        <v>8299.5040000000008</v>
      </c>
      <c r="E229">
        <v>29682.841</v>
      </c>
      <c r="F229">
        <v>19180.058000000001</v>
      </c>
      <c r="G229">
        <v>3.3</v>
      </c>
      <c r="H229">
        <f t="shared" si="44"/>
        <v>50.49</v>
      </c>
      <c r="I229">
        <v>2547772</v>
      </c>
      <c r="J229" s="1">
        <v>29654.38</v>
      </c>
      <c r="K229" s="1">
        <f t="shared" si="33"/>
        <v>10.297365116955973</v>
      </c>
      <c r="L229">
        <v>50770</v>
      </c>
      <c r="M229">
        <f t="shared" si="37"/>
        <v>0.34262786812605756</v>
      </c>
      <c r="N229">
        <f t="shared" si="38"/>
        <v>1.0009597570409496</v>
      </c>
      <c r="O229">
        <f t="shared" si="39"/>
        <v>3.2575536586476344</v>
      </c>
      <c r="P229">
        <f t="shared" si="40"/>
        <v>7.5281689256338478</v>
      </c>
      <c r="Q229">
        <f t="shared" si="41"/>
        <v>3.9879616386395642</v>
      </c>
      <c r="R229">
        <f t="shared" si="42"/>
        <v>11.650509150740334</v>
      </c>
      <c r="S229">
        <f t="shared" si="34"/>
        <v>85.915537603551314</v>
      </c>
      <c r="T229">
        <f t="shared" si="35"/>
        <v>19927.214837120435</v>
      </c>
      <c r="U229">
        <v>1005</v>
      </c>
      <c r="V229">
        <v>1615</v>
      </c>
      <c r="W229">
        <v>3.5999999999999997E-2</v>
      </c>
    </row>
    <row r="230" spans="1:23" x14ac:dyDescent="0.3">
      <c r="A230">
        <v>2006</v>
      </c>
      <c r="B230" t="s">
        <v>4</v>
      </c>
      <c r="C230">
        <v>759.58</v>
      </c>
      <c r="D230">
        <v>597.08000000000004</v>
      </c>
      <c r="E230">
        <v>2843.9430000000002</v>
      </c>
      <c r="F230">
        <v>2239.0529999999999</v>
      </c>
      <c r="G230">
        <v>3.3</v>
      </c>
      <c r="H230">
        <f t="shared" si="44"/>
        <v>50.49</v>
      </c>
      <c r="I230">
        <v>663979</v>
      </c>
      <c r="J230" s="1">
        <v>419.84</v>
      </c>
      <c r="K230" s="1">
        <f t="shared" si="33"/>
        <v>6.0398736863156692</v>
      </c>
      <c r="L230">
        <v>26077</v>
      </c>
      <c r="M230">
        <f t="shared" si="37"/>
        <v>1.8092130335365855</v>
      </c>
      <c r="N230">
        <f t="shared" si="38"/>
        <v>6.7738733803353668</v>
      </c>
      <c r="O230">
        <f t="shared" si="39"/>
        <v>0.89924530745701292</v>
      </c>
      <c r="P230">
        <f t="shared" si="40"/>
        <v>3.372174421178983</v>
      </c>
      <c r="Q230">
        <f t="shared" si="41"/>
        <v>1.1439819632849835</v>
      </c>
      <c r="R230">
        <f t="shared" si="42"/>
        <v>4.2831821488330206</v>
      </c>
      <c r="S230">
        <f t="shared" si="34"/>
        <v>1581.5048589939026</v>
      </c>
      <c r="T230">
        <f t="shared" si="35"/>
        <v>39273.832455544529</v>
      </c>
      <c r="U230">
        <v>980</v>
      </c>
      <c r="V230">
        <v>1455</v>
      </c>
      <c r="W230">
        <v>0.128</v>
      </c>
    </row>
    <row r="231" spans="1:23" x14ac:dyDescent="0.3">
      <c r="A231">
        <v>2006</v>
      </c>
      <c r="B231" t="s">
        <v>5</v>
      </c>
      <c r="C231">
        <v>1106.1849999999999</v>
      </c>
      <c r="D231">
        <v>582.875</v>
      </c>
      <c r="E231">
        <v>4799.0429999999997</v>
      </c>
      <c r="F231">
        <v>3757.877</v>
      </c>
      <c r="G231">
        <v>3.3</v>
      </c>
      <c r="H231">
        <f t="shared" si="44"/>
        <v>50.49</v>
      </c>
      <c r="I231">
        <v>1754182</v>
      </c>
      <c r="J231" s="1">
        <v>755.09</v>
      </c>
      <c r="K231" s="1">
        <f t="shared" si="33"/>
        <v>6.6268369474426514</v>
      </c>
      <c r="L231">
        <v>88325</v>
      </c>
      <c r="M231">
        <f t="shared" si="37"/>
        <v>1.4649710630520865</v>
      </c>
      <c r="N231">
        <f t="shared" si="38"/>
        <v>6.3555907242845215</v>
      </c>
      <c r="O231">
        <f t="shared" si="39"/>
        <v>0.33227738056826489</v>
      </c>
      <c r="P231">
        <f t="shared" si="40"/>
        <v>2.1422389466999432</v>
      </c>
      <c r="Q231">
        <f t="shared" si="41"/>
        <v>0.63059876341223431</v>
      </c>
      <c r="R231">
        <f t="shared" si="42"/>
        <v>2.735772570919095</v>
      </c>
      <c r="S231">
        <f t="shared" si="34"/>
        <v>2323.1429366035836</v>
      </c>
      <c r="T231">
        <f t="shared" si="35"/>
        <v>50351.103819330034</v>
      </c>
      <c r="U231">
        <v>970</v>
      </c>
      <c r="V231">
        <v>1430</v>
      </c>
      <c r="W231">
        <v>0.123</v>
      </c>
    </row>
    <row r="232" spans="1:23" x14ac:dyDescent="0.3">
      <c r="A232">
        <v>2006</v>
      </c>
      <c r="B232" t="s">
        <v>6</v>
      </c>
      <c r="C232">
        <v>192442.16200000001</v>
      </c>
      <c r="D232">
        <v>59612.178</v>
      </c>
      <c r="E232">
        <v>359600.19099999999</v>
      </c>
      <c r="F232">
        <v>161095.12</v>
      </c>
      <c r="G232">
        <v>3.3</v>
      </c>
      <c r="H232">
        <f t="shared" si="44"/>
        <v>50.49</v>
      </c>
      <c r="I232">
        <v>6075359</v>
      </c>
      <c r="J232" s="1">
        <v>21115.67</v>
      </c>
      <c r="K232" s="1">
        <f t="shared" si="33"/>
        <v>9.9577706978615481</v>
      </c>
      <c r="L232">
        <v>218077</v>
      </c>
      <c r="M232">
        <f t="shared" si="37"/>
        <v>9.1137132754963499</v>
      </c>
      <c r="N232">
        <f t="shared" si="38"/>
        <v>17.030015670826455</v>
      </c>
      <c r="O232">
        <f t="shared" si="39"/>
        <v>9.8121243534744202</v>
      </c>
      <c r="P232">
        <f t="shared" si="40"/>
        <v>26.516148263830992</v>
      </c>
      <c r="Q232">
        <f t="shared" si="41"/>
        <v>31.67585026662622</v>
      </c>
      <c r="R232">
        <f t="shared" si="42"/>
        <v>59.189949268841559</v>
      </c>
      <c r="S232">
        <f t="shared" si="34"/>
        <v>287.71803120620848</v>
      </c>
      <c r="T232">
        <f t="shared" si="35"/>
        <v>35895.327337857736</v>
      </c>
      <c r="U232">
        <v>1030</v>
      </c>
      <c r="V232">
        <v>1540</v>
      </c>
      <c r="W232">
        <v>0.10100000000000001</v>
      </c>
    </row>
    <row r="233" spans="1:23" x14ac:dyDescent="0.3">
      <c r="A233">
        <v>2006</v>
      </c>
      <c r="B233" t="s">
        <v>7</v>
      </c>
      <c r="C233">
        <v>6500.7</v>
      </c>
      <c r="D233">
        <v>4813.6090000000004</v>
      </c>
      <c r="E233">
        <v>28743.991000000002</v>
      </c>
      <c r="F233">
        <v>12967.182000000001</v>
      </c>
      <c r="G233">
        <v>3.3</v>
      </c>
      <c r="H233">
        <f t="shared" si="44"/>
        <v>50.49</v>
      </c>
      <c r="I233">
        <v>1693754</v>
      </c>
      <c r="J233" s="1">
        <v>23292.73</v>
      </c>
      <c r="K233" s="1">
        <f t="shared" si="33"/>
        <v>10.055896573698925</v>
      </c>
      <c r="L233">
        <v>31448</v>
      </c>
      <c r="M233">
        <f t="shared" si="37"/>
        <v>0.27908707996014209</v>
      </c>
      <c r="N233">
        <f t="shared" si="38"/>
        <v>1.2340327217977456</v>
      </c>
      <c r="O233">
        <f t="shared" si="39"/>
        <v>2.8419764617530054</v>
      </c>
      <c r="P233">
        <f t="shared" si="40"/>
        <v>7.655882731494656</v>
      </c>
      <c r="Q233">
        <f t="shared" si="41"/>
        <v>3.838042596504569</v>
      </c>
      <c r="R233">
        <f t="shared" si="42"/>
        <v>16.970581914492897</v>
      </c>
      <c r="S233">
        <f t="shared" si="34"/>
        <v>72.715993359301379</v>
      </c>
      <c r="T233">
        <f t="shared" si="35"/>
        <v>18567.041022486148</v>
      </c>
      <c r="U233">
        <v>1000</v>
      </c>
      <c r="V233">
        <v>1530</v>
      </c>
      <c r="W233">
        <v>3.4000000000000002E-2</v>
      </c>
    </row>
    <row r="234" spans="1:23" x14ac:dyDescent="0.3">
      <c r="A234">
        <v>2006</v>
      </c>
      <c r="B234" t="s">
        <v>8</v>
      </c>
      <c r="C234">
        <v>97692.057000000001</v>
      </c>
      <c r="D234">
        <v>63852.252999999997</v>
      </c>
      <c r="E234">
        <v>291672.57699999999</v>
      </c>
      <c r="F234">
        <v>178288.4</v>
      </c>
      <c r="G234">
        <v>3.3</v>
      </c>
      <c r="H234">
        <f t="shared" si="44"/>
        <v>50.49</v>
      </c>
      <c r="I234">
        <v>7982685</v>
      </c>
      <c r="J234" s="1">
        <v>47709.83</v>
      </c>
      <c r="K234" s="1">
        <f t="shared" si="33"/>
        <v>10.772892735309506</v>
      </c>
      <c r="L234">
        <v>206858</v>
      </c>
      <c r="M234">
        <f t="shared" si="37"/>
        <v>2.0476295346263025</v>
      </c>
      <c r="N234">
        <f t="shared" si="38"/>
        <v>6.1134692158827644</v>
      </c>
      <c r="O234">
        <f t="shared" si="39"/>
        <v>7.998844123249258</v>
      </c>
      <c r="P234">
        <f t="shared" si="40"/>
        <v>22.334389995346179</v>
      </c>
      <c r="Q234">
        <f t="shared" si="41"/>
        <v>12.237994734854251</v>
      </c>
      <c r="R234">
        <f t="shared" si="42"/>
        <v>36.538154392914166</v>
      </c>
      <c r="S234">
        <f t="shared" si="34"/>
        <v>167.31740607753161</v>
      </c>
      <c r="T234">
        <f t="shared" si="35"/>
        <v>25913.336176988068</v>
      </c>
      <c r="U234">
        <v>990</v>
      </c>
      <c r="V234">
        <v>1410</v>
      </c>
      <c r="W234">
        <v>7.5999999999999998E-2</v>
      </c>
    </row>
    <row r="235" spans="1:23" x14ac:dyDescent="0.3">
      <c r="A235">
        <v>2006</v>
      </c>
      <c r="B235" t="s">
        <v>9</v>
      </c>
      <c r="C235">
        <v>146060.29800000001</v>
      </c>
      <c r="D235">
        <v>91797.205000000002</v>
      </c>
      <c r="E235">
        <v>493411.87900000002</v>
      </c>
      <c r="F235">
        <v>314602.386</v>
      </c>
      <c r="G235">
        <v>3.3</v>
      </c>
      <c r="H235">
        <f t="shared" si="44"/>
        <v>50.49</v>
      </c>
      <c r="I235">
        <v>18028745</v>
      </c>
      <c r="J235" s="1">
        <v>34112.74</v>
      </c>
      <c r="K235" s="1">
        <f t="shared" si="33"/>
        <v>10.437426200536001</v>
      </c>
      <c r="L235">
        <v>518563</v>
      </c>
      <c r="M235">
        <f t="shared" si="37"/>
        <v>4.2816935256446715</v>
      </c>
      <c r="N235">
        <f t="shared" si="38"/>
        <v>14.464152659680813</v>
      </c>
      <c r="O235">
        <f t="shared" si="39"/>
        <v>5.0917135385740941</v>
      </c>
      <c r="P235">
        <f t="shared" si="40"/>
        <v>17.450043583177862</v>
      </c>
      <c r="Q235">
        <f t="shared" si="41"/>
        <v>8.1015233173468264</v>
      </c>
      <c r="R235">
        <f t="shared" si="42"/>
        <v>27.368065774961043</v>
      </c>
      <c r="S235">
        <f t="shared" si="34"/>
        <v>528.50474632058285</v>
      </c>
      <c r="T235">
        <f t="shared" si="35"/>
        <v>28763.122446959009</v>
      </c>
      <c r="U235">
        <v>1000</v>
      </c>
      <c r="V235">
        <v>1460</v>
      </c>
      <c r="W235">
        <v>6.1800000000000001E-2</v>
      </c>
    </row>
    <row r="236" spans="1:23" x14ac:dyDescent="0.3">
      <c r="A236">
        <v>2006</v>
      </c>
      <c r="B236" t="s">
        <v>10</v>
      </c>
      <c r="C236">
        <v>74161.425000000003</v>
      </c>
      <c r="D236">
        <v>48282.991000000002</v>
      </c>
      <c r="E236">
        <v>239375.68000000002</v>
      </c>
      <c r="F236">
        <v>115967.10400000001</v>
      </c>
      <c r="G236">
        <v>3.3</v>
      </c>
      <c r="H236">
        <f t="shared" si="44"/>
        <v>50.49</v>
      </c>
      <c r="I236">
        <v>4052860</v>
      </c>
      <c r="J236" s="1">
        <v>19858</v>
      </c>
      <c r="K236" s="1">
        <f t="shared" si="33"/>
        <v>9.8963622275935386</v>
      </c>
      <c r="L236">
        <v>103467</v>
      </c>
      <c r="M236">
        <f t="shared" si="37"/>
        <v>3.7345868163964147</v>
      </c>
      <c r="N236">
        <f t="shared" si="38"/>
        <v>12.054370027193071</v>
      </c>
      <c r="O236">
        <f t="shared" si="39"/>
        <v>11.913313314548246</v>
      </c>
      <c r="P236">
        <f t="shared" si="40"/>
        <v>28.613646659396082</v>
      </c>
      <c r="Q236">
        <f t="shared" si="41"/>
        <v>18.298541030284788</v>
      </c>
      <c r="R236">
        <f t="shared" si="42"/>
        <v>59.063397205923728</v>
      </c>
      <c r="S236">
        <f t="shared" si="34"/>
        <v>204.09205358042098</v>
      </c>
      <c r="T236">
        <f t="shared" si="35"/>
        <v>25529.379253169365</v>
      </c>
      <c r="U236">
        <v>1054</v>
      </c>
      <c r="V236">
        <v>1665</v>
      </c>
      <c r="W236">
        <v>4.5999999999999999E-2</v>
      </c>
    </row>
    <row r="237" spans="1:23" x14ac:dyDescent="0.3">
      <c r="A237">
        <v>2006</v>
      </c>
      <c r="B237" t="s">
        <v>11</v>
      </c>
      <c r="C237">
        <v>8988.9339999999993</v>
      </c>
      <c r="D237">
        <v>6854.6040000000003</v>
      </c>
      <c r="E237">
        <v>42452.898000000001</v>
      </c>
      <c r="F237">
        <v>15412.295</v>
      </c>
      <c r="G237">
        <v>3.3</v>
      </c>
      <c r="H237">
        <f t="shared" si="44"/>
        <v>50.49</v>
      </c>
      <c r="I237">
        <v>1043167</v>
      </c>
      <c r="J237" s="1">
        <v>2571.1</v>
      </c>
      <c r="K237" s="1">
        <f t="shared" si="33"/>
        <v>7.8520891018809351</v>
      </c>
      <c r="L237">
        <v>29768</v>
      </c>
      <c r="M237">
        <f t="shared" si="37"/>
        <v>3.4961432849753025</v>
      </c>
      <c r="N237">
        <f t="shared" si="38"/>
        <v>16.511570145074092</v>
      </c>
      <c r="O237">
        <f t="shared" si="39"/>
        <v>6.5709555612859685</v>
      </c>
      <c r="P237">
        <f t="shared" si="40"/>
        <v>14.774523158803911</v>
      </c>
      <c r="Q237">
        <f t="shared" si="41"/>
        <v>8.6169654523197146</v>
      </c>
      <c r="R237">
        <f t="shared" si="42"/>
        <v>40.696166577355307</v>
      </c>
      <c r="S237">
        <f t="shared" si="34"/>
        <v>405.72789856481666</v>
      </c>
      <c r="T237">
        <f t="shared" si="35"/>
        <v>28536.178770992563</v>
      </c>
      <c r="U237">
        <v>1060</v>
      </c>
      <c r="V237">
        <v>1665</v>
      </c>
      <c r="W237">
        <v>5.6000000000000001E-2</v>
      </c>
    </row>
    <row r="238" spans="1:23" x14ac:dyDescent="0.3">
      <c r="A238">
        <v>2006</v>
      </c>
      <c r="B238" t="s">
        <v>12</v>
      </c>
      <c r="C238">
        <v>22677.066999999999</v>
      </c>
      <c r="D238">
        <v>10019.02</v>
      </c>
      <c r="E238">
        <v>69794.652000000002</v>
      </c>
      <c r="F238">
        <v>27099.965</v>
      </c>
      <c r="G238">
        <v>3.3</v>
      </c>
      <c r="H238">
        <f t="shared" si="44"/>
        <v>50.49</v>
      </c>
      <c r="I238">
        <v>4249774</v>
      </c>
      <c r="J238" s="1">
        <v>18449.990000000002</v>
      </c>
      <c r="K238" s="1">
        <f t="shared" si="33"/>
        <v>9.8228191074631059</v>
      </c>
      <c r="L238">
        <v>88686</v>
      </c>
      <c r="M238">
        <f t="shared" si="37"/>
        <v>1.2291099886775005</v>
      </c>
      <c r="N238">
        <f t="shared" si="38"/>
        <v>3.7829100178374078</v>
      </c>
      <c r="O238">
        <f t="shared" si="39"/>
        <v>2.3575418363423561</v>
      </c>
      <c r="P238">
        <f t="shared" si="40"/>
        <v>6.3768014487358622</v>
      </c>
      <c r="Q238">
        <f t="shared" si="41"/>
        <v>5.3360642236504816</v>
      </c>
      <c r="R238">
        <f t="shared" si="42"/>
        <v>16.423144383677815</v>
      </c>
      <c r="S238">
        <f t="shared" si="34"/>
        <v>230.34017904616749</v>
      </c>
      <c r="T238">
        <f t="shared" si="35"/>
        <v>20868.40382570932</v>
      </c>
      <c r="U238">
        <v>1040</v>
      </c>
      <c r="V238">
        <v>1630</v>
      </c>
      <c r="W238">
        <v>5.0999999999999997E-2</v>
      </c>
    </row>
    <row r="239" spans="1:23" x14ac:dyDescent="0.3">
      <c r="A239">
        <v>2006</v>
      </c>
      <c r="B239" t="s">
        <v>13</v>
      </c>
      <c r="C239">
        <v>10127.15</v>
      </c>
      <c r="D239">
        <v>8391.2559999999994</v>
      </c>
      <c r="E239">
        <v>37176.599000000002</v>
      </c>
      <c r="F239">
        <v>19500.871999999999</v>
      </c>
      <c r="G239">
        <v>3.3</v>
      </c>
      <c r="H239">
        <f t="shared" si="44"/>
        <v>50.49</v>
      </c>
      <c r="I239">
        <v>2441787</v>
      </c>
      <c r="J239" s="1">
        <v>20452.14</v>
      </c>
      <c r="K239" s="1">
        <f t="shared" si="33"/>
        <v>9.9258428014727649</v>
      </c>
      <c r="L239">
        <v>47699</v>
      </c>
      <c r="M239">
        <f t="shared" si="37"/>
        <v>0.49516334232016795</v>
      </c>
      <c r="N239">
        <f t="shared" si="38"/>
        <v>1.8177363835764866</v>
      </c>
      <c r="O239">
        <f t="shared" si="39"/>
        <v>3.4365225140440177</v>
      </c>
      <c r="P239">
        <f t="shared" si="40"/>
        <v>7.986311664367121</v>
      </c>
      <c r="Q239">
        <f t="shared" si="41"/>
        <v>4.1474338261281591</v>
      </c>
      <c r="R239">
        <f t="shared" si="42"/>
        <v>15.225160507448029</v>
      </c>
      <c r="S239">
        <f t="shared" si="34"/>
        <v>119.39029363186444</v>
      </c>
      <c r="T239">
        <f t="shared" si="35"/>
        <v>19534.463898775775</v>
      </c>
      <c r="U239">
        <v>1020</v>
      </c>
      <c r="V239">
        <v>1555</v>
      </c>
      <c r="W239">
        <v>3.5999999999999997E-2</v>
      </c>
    </row>
    <row r="240" spans="1:23" x14ac:dyDescent="0.3">
      <c r="A240">
        <v>2006</v>
      </c>
      <c r="B240" t="s">
        <v>14</v>
      </c>
      <c r="C240">
        <v>42192.55</v>
      </c>
      <c r="D240">
        <v>19498.38</v>
      </c>
      <c r="E240">
        <v>100804.626</v>
      </c>
      <c r="F240">
        <v>52274.606</v>
      </c>
      <c r="G240">
        <v>3.3</v>
      </c>
      <c r="H240">
        <f t="shared" si="44"/>
        <v>50.49</v>
      </c>
      <c r="I240">
        <v>2834254</v>
      </c>
      <c r="J240" s="1">
        <v>15802.27</v>
      </c>
      <c r="K240" s="1">
        <f t="shared" si="33"/>
        <v>9.6679088795814607</v>
      </c>
      <c r="L240">
        <v>69368</v>
      </c>
      <c r="M240">
        <f t="shared" si="37"/>
        <v>2.6700309512494091</v>
      </c>
      <c r="N240">
        <f t="shared" si="38"/>
        <v>6.3791231259812671</v>
      </c>
      <c r="O240">
        <f t="shared" si="39"/>
        <v>6.8795457287878925</v>
      </c>
      <c r="P240">
        <f t="shared" si="40"/>
        <v>18.443867769084918</v>
      </c>
      <c r="Q240">
        <f t="shared" si="41"/>
        <v>14.886650949420906</v>
      </c>
      <c r="R240">
        <f t="shared" si="42"/>
        <v>35.566546258733339</v>
      </c>
      <c r="S240">
        <f t="shared" si="34"/>
        <v>179.35739612093704</v>
      </c>
      <c r="T240">
        <f t="shared" si="35"/>
        <v>24474.87063615329</v>
      </c>
      <c r="U240">
        <v>975</v>
      </c>
      <c r="V240">
        <v>1500</v>
      </c>
      <c r="W240">
        <v>6.2E-2</v>
      </c>
    </row>
    <row r="241" spans="1:23" x14ac:dyDescent="0.3">
      <c r="A241">
        <v>2006</v>
      </c>
      <c r="B241" t="s">
        <v>15</v>
      </c>
      <c r="C241">
        <v>19051.205000000002</v>
      </c>
      <c r="D241">
        <v>9523.64</v>
      </c>
      <c r="E241">
        <v>47947.086000000003</v>
      </c>
      <c r="F241">
        <v>22748.98</v>
      </c>
      <c r="G241">
        <v>3.3</v>
      </c>
      <c r="H241">
        <f t="shared" si="44"/>
        <v>50.49</v>
      </c>
      <c r="I241">
        <v>2311140</v>
      </c>
      <c r="J241" s="1">
        <v>16202.37</v>
      </c>
      <c r="K241" s="1">
        <f t="shared" si="33"/>
        <v>9.692912806816512</v>
      </c>
      <c r="L241">
        <v>44619</v>
      </c>
      <c r="M241">
        <f t="shared" si="37"/>
        <v>1.1758282893181677</v>
      </c>
      <c r="N241">
        <f t="shared" si="38"/>
        <v>2.9592637373421296</v>
      </c>
      <c r="O241">
        <f t="shared" si="39"/>
        <v>4.1207542598025215</v>
      </c>
      <c r="P241">
        <f t="shared" si="40"/>
        <v>9.8431856140259786</v>
      </c>
      <c r="Q241">
        <f t="shared" si="41"/>
        <v>8.2432068156840348</v>
      </c>
      <c r="R241">
        <f t="shared" si="42"/>
        <v>20.746075962512005</v>
      </c>
      <c r="S241">
        <f t="shared" si="34"/>
        <v>142.64209495277541</v>
      </c>
      <c r="T241">
        <f t="shared" si="35"/>
        <v>19306.056751213688</v>
      </c>
      <c r="U241">
        <v>1000</v>
      </c>
      <c r="V241">
        <v>1500</v>
      </c>
      <c r="W241">
        <v>4.4999999999999998E-2</v>
      </c>
    </row>
    <row r="242" spans="1:23" x14ac:dyDescent="0.3">
      <c r="A242">
        <v>2007</v>
      </c>
      <c r="B242" t="s">
        <v>0</v>
      </c>
      <c r="C242">
        <v>579100.48400000005</v>
      </c>
      <c r="D242">
        <v>226339.878</v>
      </c>
      <c r="E242">
        <v>1916318.1030000001</v>
      </c>
      <c r="F242">
        <v>833898.57400000002</v>
      </c>
      <c r="G242">
        <v>3.1</v>
      </c>
      <c r="H242">
        <f t="shared" si="44"/>
        <v>50.49</v>
      </c>
      <c r="I242">
        <v>10749755</v>
      </c>
      <c r="J242" s="1">
        <v>35673.71</v>
      </c>
      <c r="K242" s="1">
        <f t="shared" si="33"/>
        <v>10.482169281915503</v>
      </c>
      <c r="L242">
        <v>377021</v>
      </c>
      <c r="M242">
        <f t="shared" si="37"/>
        <v>16.233256479351322</v>
      </c>
      <c r="N242">
        <f t="shared" si="38"/>
        <v>53.717936906478194</v>
      </c>
      <c r="O242">
        <f t="shared" si="39"/>
        <v>21.055352238260316</v>
      </c>
      <c r="P242">
        <f t="shared" si="40"/>
        <v>77.573728331482897</v>
      </c>
      <c r="Q242">
        <f t="shared" si="41"/>
        <v>53.871040223707425</v>
      </c>
      <c r="R242">
        <f t="shared" si="42"/>
        <v>178.26621192762067</v>
      </c>
      <c r="S242">
        <f t="shared" si="34"/>
        <v>301.335493280626</v>
      </c>
      <c r="T242">
        <f t="shared" si="35"/>
        <v>35072.520257438431</v>
      </c>
      <c r="U242">
        <v>1100</v>
      </c>
      <c r="V242">
        <v>1755</v>
      </c>
      <c r="W242">
        <v>0.11700000000000001</v>
      </c>
    </row>
    <row r="243" spans="1:23" x14ac:dyDescent="0.3">
      <c r="A243">
        <v>2007</v>
      </c>
      <c r="B243" t="s">
        <v>1</v>
      </c>
      <c r="C243">
        <v>676340.77800000005</v>
      </c>
      <c r="D243">
        <v>313710.70399999997</v>
      </c>
      <c r="E243">
        <v>2463603.949</v>
      </c>
      <c r="F243">
        <v>1338078.8329999999</v>
      </c>
      <c r="G243">
        <v>3.1</v>
      </c>
      <c r="H243">
        <f t="shared" si="44"/>
        <v>50.49</v>
      </c>
      <c r="I243">
        <v>12520332</v>
      </c>
      <c r="J243" s="1">
        <v>70542.03</v>
      </c>
      <c r="K243" s="1">
        <f t="shared" si="33"/>
        <v>11.163963981374263</v>
      </c>
      <c r="L243">
        <v>433669</v>
      </c>
      <c r="M243">
        <f t="shared" si="37"/>
        <v>9.5877702697243059</v>
      </c>
      <c r="N243">
        <f t="shared" si="38"/>
        <v>34.923916266656917</v>
      </c>
      <c r="O243">
        <f t="shared" si="39"/>
        <v>25.056101068246427</v>
      </c>
      <c r="P243">
        <f t="shared" si="40"/>
        <v>106.87247215169691</v>
      </c>
      <c r="Q243">
        <f t="shared" si="41"/>
        <v>54.019396450509461</v>
      </c>
      <c r="R243">
        <f t="shared" si="42"/>
        <v>196.76826053813909</v>
      </c>
      <c r="S243">
        <f t="shared" si="34"/>
        <v>177.48754891232929</v>
      </c>
      <c r="T243">
        <f t="shared" si="35"/>
        <v>34637.180547608485</v>
      </c>
      <c r="U243">
        <v>1180</v>
      </c>
      <c r="V243">
        <v>1805</v>
      </c>
      <c r="W243">
        <v>7.6999999999999999E-2</v>
      </c>
    </row>
    <row r="244" spans="1:23" x14ac:dyDescent="0.3">
      <c r="A244">
        <v>2007</v>
      </c>
      <c r="B244" t="s">
        <v>2</v>
      </c>
      <c r="C244">
        <v>2093.11</v>
      </c>
      <c r="D244">
        <v>1912.63</v>
      </c>
      <c r="E244">
        <v>9669.91</v>
      </c>
      <c r="F244">
        <v>7652.7120000000004</v>
      </c>
      <c r="G244">
        <v>3.1</v>
      </c>
      <c r="H244">
        <f t="shared" si="44"/>
        <v>50.49</v>
      </c>
      <c r="I244">
        <v>3416255</v>
      </c>
      <c r="J244" s="1">
        <v>891.12</v>
      </c>
      <c r="K244" s="1">
        <f t="shared" si="33"/>
        <v>6.7924790985369343</v>
      </c>
      <c r="L244">
        <v>94579</v>
      </c>
      <c r="M244">
        <f t="shared" si="37"/>
        <v>2.3488531286470957</v>
      </c>
      <c r="N244">
        <f t="shared" si="38"/>
        <v>10.851411706616393</v>
      </c>
      <c r="O244">
        <f t="shared" si="39"/>
        <v>0.5598616028370248</v>
      </c>
      <c r="P244">
        <f t="shared" si="40"/>
        <v>2.2400880496332971</v>
      </c>
      <c r="Q244">
        <f t="shared" si="41"/>
        <v>0.61269138281539293</v>
      </c>
      <c r="R244">
        <f t="shared" si="42"/>
        <v>2.8305586087689592</v>
      </c>
      <c r="S244">
        <f t="shared" si="34"/>
        <v>3833.6643774126942</v>
      </c>
      <c r="T244">
        <f t="shared" si="35"/>
        <v>27684.994240769498</v>
      </c>
      <c r="U244">
        <v>1009</v>
      </c>
      <c r="V244">
        <v>1590</v>
      </c>
      <c r="W244">
        <v>0.13100000000000001</v>
      </c>
    </row>
    <row r="245" spans="1:23" x14ac:dyDescent="0.3">
      <c r="A245">
        <v>2007</v>
      </c>
      <c r="B245" t="s">
        <v>3</v>
      </c>
      <c r="C245">
        <v>23691.668000000001</v>
      </c>
      <c r="D245">
        <v>16805.228999999999</v>
      </c>
      <c r="E245">
        <v>53374.508999999998</v>
      </c>
      <c r="F245">
        <v>35985.287000000004</v>
      </c>
      <c r="G245">
        <v>3.1</v>
      </c>
      <c r="H245">
        <f t="shared" si="44"/>
        <v>50.49</v>
      </c>
      <c r="I245">
        <v>2535737</v>
      </c>
      <c r="J245" s="1">
        <v>29654.38</v>
      </c>
      <c r="K245" s="1">
        <f t="shared" si="33"/>
        <v>10.297365116955973</v>
      </c>
      <c r="L245">
        <v>52819</v>
      </c>
      <c r="M245">
        <f t="shared" si="37"/>
        <v>0.79892643177837475</v>
      </c>
      <c r="N245">
        <f t="shared" si="38"/>
        <v>1.7998861888193243</v>
      </c>
      <c r="O245">
        <f t="shared" si="39"/>
        <v>6.62735488735622</v>
      </c>
      <c r="P245">
        <f t="shared" si="40"/>
        <v>14.191253667079831</v>
      </c>
      <c r="Q245">
        <f t="shared" si="41"/>
        <v>9.3431093208798863</v>
      </c>
      <c r="R245">
        <f t="shared" si="42"/>
        <v>21.048913590013477</v>
      </c>
      <c r="S245">
        <f t="shared" si="34"/>
        <v>85.509695363720297</v>
      </c>
      <c r="T245">
        <f t="shared" si="35"/>
        <v>20829.841580574011</v>
      </c>
      <c r="U245">
        <v>1005</v>
      </c>
      <c r="V245">
        <v>1615</v>
      </c>
      <c r="W245">
        <v>3.5999999999999997E-2</v>
      </c>
    </row>
    <row r="246" spans="1:23" x14ac:dyDescent="0.3">
      <c r="A246">
        <v>2007</v>
      </c>
      <c r="B246" t="s">
        <v>4</v>
      </c>
      <c r="C246">
        <v>919.822</v>
      </c>
      <c r="D246">
        <v>613.572</v>
      </c>
      <c r="E246">
        <v>3763.7649999999999</v>
      </c>
      <c r="F246">
        <v>2852.625</v>
      </c>
      <c r="G246">
        <v>3.1</v>
      </c>
      <c r="H246">
        <f t="shared" si="44"/>
        <v>50.49</v>
      </c>
      <c r="I246">
        <v>663082</v>
      </c>
      <c r="J246" s="1">
        <v>419.84</v>
      </c>
      <c r="K246" s="1">
        <f t="shared" si="33"/>
        <v>6.0398736863156692</v>
      </c>
      <c r="L246">
        <v>26985</v>
      </c>
      <c r="M246">
        <f t="shared" si="37"/>
        <v>2.1908870045731708</v>
      </c>
      <c r="N246">
        <f t="shared" si="38"/>
        <v>8.9647603849085371</v>
      </c>
      <c r="O246">
        <f t="shared" si="39"/>
        <v>0.92533351832804989</v>
      </c>
      <c r="P246">
        <f t="shared" si="40"/>
        <v>4.3020697289324703</v>
      </c>
      <c r="Q246">
        <f t="shared" si="41"/>
        <v>1.3871919310130572</v>
      </c>
      <c r="R246">
        <f t="shared" si="42"/>
        <v>5.6761682567163643</v>
      </c>
      <c r="S246">
        <f t="shared" si="34"/>
        <v>1579.3683307926831</v>
      </c>
      <c r="T246">
        <f t="shared" si="35"/>
        <v>40696.324134873219</v>
      </c>
      <c r="U246">
        <v>980</v>
      </c>
      <c r="V246">
        <v>1455</v>
      </c>
      <c r="W246">
        <v>0.16500000000000001</v>
      </c>
    </row>
    <row r="247" spans="1:23" x14ac:dyDescent="0.3">
      <c r="A247">
        <v>2007</v>
      </c>
      <c r="B247" t="s">
        <v>5</v>
      </c>
      <c r="C247">
        <v>842.1</v>
      </c>
      <c r="D247">
        <v>646</v>
      </c>
      <c r="E247">
        <v>5641.143</v>
      </c>
      <c r="F247">
        <v>4403.8770000000004</v>
      </c>
      <c r="G247">
        <v>3.1</v>
      </c>
      <c r="H247">
        <f t="shared" si="44"/>
        <v>50.49</v>
      </c>
      <c r="I247">
        <v>1770629</v>
      </c>
      <c r="J247" s="1">
        <v>755.09</v>
      </c>
      <c r="K247" s="1">
        <f t="shared" si="33"/>
        <v>6.6268369474426514</v>
      </c>
      <c r="L247">
        <v>91470</v>
      </c>
      <c r="M247">
        <f t="shared" si="37"/>
        <v>1.1152312969314917</v>
      </c>
      <c r="N247">
        <f t="shared" si="38"/>
        <v>7.4708220212160139</v>
      </c>
      <c r="O247">
        <f t="shared" si="39"/>
        <v>0.36484209848590526</v>
      </c>
      <c r="P247">
        <f t="shared" si="40"/>
        <v>2.4871822386281939</v>
      </c>
      <c r="Q247">
        <f t="shared" si="41"/>
        <v>0.47559370144733876</v>
      </c>
      <c r="R247">
        <f t="shared" si="42"/>
        <v>3.1859542569335528</v>
      </c>
      <c r="S247">
        <f t="shared" si="34"/>
        <v>2344.9244460925188</v>
      </c>
      <c r="T247">
        <f t="shared" si="35"/>
        <v>51659.607969823155</v>
      </c>
      <c r="U247">
        <v>970</v>
      </c>
      <c r="V247">
        <v>1430</v>
      </c>
      <c r="W247">
        <v>0.123</v>
      </c>
    </row>
    <row r="248" spans="1:23" x14ac:dyDescent="0.3">
      <c r="A248">
        <v>2007</v>
      </c>
      <c r="B248" t="s">
        <v>6</v>
      </c>
      <c r="C248">
        <v>139260.755</v>
      </c>
      <c r="D248">
        <v>76519.459000000003</v>
      </c>
      <c r="E248">
        <v>498860.946</v>
      </c>
      <c r="F248">
        <v>237614.579</v>
      </c>
      <c r="G248">
        <v>3.1</v>
      </c>
      <c r="H248">
        <f t="shared" si="44"/>
        <v>50.49</v>
      </c>
      <c r="I248">
        <v>6072555</v>
      </c>
      <c r="J248" s="1">
        <v>21115.67</v>
      </c>
      <c r="K248" s="1">
        <f t="shared" si="33"/>
        <v>9.9577706978615481</v>
      </c>
      <c r="L248">
        <v>226116</v>
      </c>
      <c r="M248">
        <f t="shared" si="37"/>
        <v>6.5951378762786126</v>
      </c>
      <c r="N248">
        <f t="shared" si="38"/>
        <v>23.625153547105068</v>
      </c>
      <c r="O248">
        <f t="shared" si="39"/>
        <v>12.600867180289022</v>
      </c>
      <c r="P248">
        <f t="shared" si="40"/>
        <v>39.1292592656633</v>
      </c>
      <c r="Q248">
        <f t="shared" si="41"/>
        <v>22.932810818510497</v>
      </c>
      <c r="R248">
        <f t="shared" si="42"/>
        <v>82.150091024288784</v>
      </c>
      <c r="S248">
        <f t="shared" si="34"/>
        <v>287.58523882974117</v>
      </c>
      <c r="T248">
        <f t="shared" si="35"/>
        <v>37235.726971595977</v>
      </c>
      <c r="U248">
        <v>1030</v>
      </c>
      <c r="V248">
        <v>1540</v>
      </c>
      <c r="W248">
        <v>0.10100000000000001</v>
      </c>
    </row>
    <row r="249" spans="1:23" x14ac:dyDescent="0.3">
      <c r="A249">
        <v>2007</v>
      </c>
      <c r="B249" t="s">
        <v>7</v>
      </c>
      <c r="C249">
        <v>14645.491</v>
      </c>
      <c r="D249">
        <v>5669.982</v>
      </c>
      <c r="E249">
        <v>43389.482000000004</v>
      </c>
      <c r="F249">
        <v>18637.164000000001</v>
      </c>
      <c r="G249">
        <v>3.1</v>
      </c>
      <c r="H249">
        <f t="shared" si="44"/>
        <v>50.49</v>
      </c>
      <c r="I249">
        <v>1679682</v>
      </c>
      <c r="J249" s="1">
        <v>23292.73</v>
      </c>
      <c r="K249" s="1">
        <f t="shared" si="33"/>
        <v>10.055896573698925</v>
      </c>
      <c r="L249">
        <v>33055</v>
      </c>
      <c r="M249">
        <f t="shared" si="37"/>
        <v>0.62875802879267484</v>
      </c>
      <c r="N249">
        <f t="shared" si="38"/>
        <v>1.8627907505904204</v>
      </c>
      <c r="O249">
        <f t="shared" si="39"/>
        <v>3.3756282439175989</v>
      </c>
      <c r="P249">
        <f t="shared" si="40"/>
        <v>11.095650248082674</v>
      </c>
      <c r="Q249">
        <f t="shared" si="41"/>
        <v>8.719204587535021</v>
      </c>
      <c r="R249">
        <f t="shared" si="42"/>
        <v>25.831962240471707</v>
      </c>
      <c r="S249">
        <f t="shared" si="34"/>
        <v>72.111856360332169</v>
      </c>
      <c r="T249">
        <f t="shared" si="35"/>
        <v>19679.320252285848</v>
      </c>
      <c r="U249">
        <v>1000</v>
      </c>
      <c r="V249">
        <v>1530</v>
      </c>
      <c r="W249">
        <v>3.4000000000000002E-2</v>
      </c>
    </row>
    <row r="250" spans="1:23" x14ac:dyDescent="0.3">
      <c r="A250">
        <v>2007</v>
      </c>
      <c r="B250" t="s">
        <v>8</v>
      </c>
      <c r="C250">
        <v>111288.29700000001</v>
      </c>
      <c r="D250">
        <v>65553.346000000005</v>
      </c>
      <c r="E250">
        <v>402960.87400000001</v>
      </c>
      <c r="F250">
        <v>243841.74600000001</v>
      </c>
      <c r="G250">
        <v>3.1</v>
      </c>
      <c r="H250">
        <f t="shared" si="44"/>
        <v>50.49</v>
      </c>
      <c r="I250">
        <v>7971684</v>
      </c>
      <c r="J250" s="1">
        <v>47709.83</v>
      </c>
      <c r="K250" s="1">
        <f t="shared" si="33"/>
        <v>10.772892735309506</v>
      </c>
      <c r="L250">
        <v>215917</v>
      </c>
      <c r="M250">
        <f t="shared" si="37"/>
        <v>2.3326072844946211</v>
      </c>
      <c r="N250">
        <f t="shared" si="38"/>
        <v>8.4460765003773854</v>
      </c>
      <c r="O250">
        <f t="shared" si="39"/>
        <v>8.2232745301996424</v>
      </c>
      <c r="P250">
        <f t="shared" si="40"/>
        <v>30.588486196893907</v>
      </c>
      <c r="Q250">
        <f t="shared" si="41"/>
        <v>13.960450138264386</v>
      </c>
      <c r="R250">
        <f t="shared" si="42"/>
        <v>50.549027532952884</v>
      </c>
      <c r="S250">
        <f t="shared" si="34"/>
        <v>167.08682466485416</v>
      </c>
      <c r="T250">
        <f t="shared" si="35"/>
        <v>27085.494106389564</v>
      </c>
      <c r="U250">
        <v>990</v>
      </c>
      <c r="V250">
        <v>1410</v>
      </c>
      <c r="W250">
        <v>7.5999999999999998E-2</v>
      </c>
    </row>
    <row r="251" spans="1:23" x14ac:dyDescent="0.3">
      <c r="A251">
        <v>2007</v>
      </c>
      <c r="B251" t="s">
        <v>9</v>
      </c>
      <c r="C251">
        <v>197754.72399999999</v>
      </c>
      <c r="D251">
        <v>121810.287</v>
      </c>
      <c r="E251">
        <v>691166.603</v>
      </c>
      <c r="F251">
        <v>436412.67300000001</v>
      </c>
      <c r="G251">
        <v>3.1</v>
      </c>
      <c r="H251">
        <f t="shared" si="44"/>
        <v>50.49</v>
      </c>
      <c r="I251">
        <v>17996621</v>
      </c>
      <c r="J251" s="1">
        <v>34112.74</v>
      </c>
      <c r="K251" s="1">
        <f t="shared" si="33"/>
        <v>10.437426200536001</v>
      </c>
      <c r="L251">
        <v>548742</v>
      </c>
      <c r="M251">
        <f t="shared" si="37"/>
        <v>5.7970929336077957</v>
      </c>
      <c r="N251">
        <f t="shared" si="38"/>
        <v>20.26124559328861</v>
      </c>
      <c r="O251">
        <f t="shared" si="39"/>
        <v>6.7685087661733832</v>
      </c>
      <c r="P251">
        <f t="shared" si="40"/>
        <v>24.249700707705074</v>
      </c>
      <c r="Q251">
        <f t="shared" si="41"/>
        <v>10.988436329242028</v>
      </c>
      <c r="R251">
        <f t="shared" si="42"/>
        <v>38.405354149537295</v>
      </c>
      <c r="S251">
        <f t="shared" si="34"/>
        <v>527.5630453607655</v>
      </c>
      <c r="T251">
        <f t="shared" si="35"/>
        <v>30491.390578264665</v>
      </c>
      <c r="U251">
        <v>1000</v>
      </c>
      <c r="V251">
        <v>1460</v>
      </c>
      <c r="W251">
        <v>6.1800000000000001E-2</v>
      </c>
    </row>
    <row r="252" spans="1:23" x14ac:dyDescent="0.3">
      <c r="A252">
        <v>2007</v>
      </c>
      <c r="B252" t="s">
        <v>10</v>
      </c>
      <c r="C252">
        <v>112452.359</v>
      </c>
      <c r="D252">
        <v>55161.663999999997</v>
      </c>
      <c r="E252">
        <v>351828.03899999999</v>
      </c>
      <c r="F252">
        <v>171128.76800000001</v>
      </c>
      <c r="G252">
        <v>3.1</v>
      </c>
      <c r="H252">
        <f t="shared" si="44"/>
        <v>50.49</v>
      </c>
      <c r="I252">
        <v>4045643</v>
      </c>
      <c r="J252" s="1">
        <v>19858</v>
      </c>
      <c r="K252" s="1">
        <f t="shared" si="33"/>
        <v>9.8963622275935386</v>
      </c>
      <c r="L252">
        <v>107936</v>
      </c>
      <c r="M252">
        <f t="shared" si="37"/>
        <v>5.6628240004028605</v>
      </c>
      <c r="N252">
        <f t="shared" si="38"/>
        <v>17.71719402759593</v>
      </c>
      <c r="O252">
        <f t="shared" si="39"/>
        <v>13.634832336911586</v>
      </c>
      <c r="P252">
        <f t="shared" si="40"/>
        <v>42.299522721110094</v>
      </c>
      <c r="Q252">
        <f t="shared" si="41"/>
        <v>27.795917484563024</v>
      </c>
      <c r="R252">
        <f t="shared" si="42"/>
        <v>86.964677555582639</v>
      </c>
      <c r="S252">
        <f t="shared" si="34"/>
        <v>203.72862322489678</v>
      </c>
      <c r="T252">
        <f t="shared" si="35"/>
        <v>26679.566140660456</v>
      </c>
      <c r="U252">
        <v>1054</v>
      </c>
      <c r="V252">
        <v>1665</v>
      </c>
      <c r="W252">
        <v>4.5999999999999999E-2</v>
      </c>
    </row>
    <row r="253" spans="1:23" x14ac:dyDescent="0.3">
      <c r="A253">
        <v>2007</v>
      </c>
      <c r="B253" t="s">
        <v>11</v>
      </c>
      <c r="C253">
        <v>29847.074000000001</v>
      </c>
      <c r="D253">
        <v>11352.296</v>
      </c>
      <c r="E253">
        <v>72299.971999999994</v>
      </c>
      <c r="F253">
        <v>26764.591</v>
      </c>
      <c r="G253">
        <v>3.1</v>
      </c>
      <c r="H253">
        <f t="shared" si="44"/>
        <v>50.49</v>
      </c>
      <c r="I253">
        <v>1036598</v>
      </c>
      <c r="J253" s="1">
        <v>2571.1</v>
      </c>
      <c r="K253" s="1">
        <f t="shared" si="33"/>
        <v>7.8520891018809351</v>
      </c>
      <c r="L253">
        <v>31138</v>
      </c>
      <c r="M253">
        <f t="shared" si="37"/>
        <v>11.60867877562133</v>
      </c>
      <c r="N253">
        <f t="shared" si="38"/>
        <v>28.12024892069542</v>
      </c>
      <c r="O253">
        <f t="shared" si="39"/>
        <v>10.951493250035211</v>
      </c>
      <c r="P253">
        <f t="shared" si="40"/>
        <v>25.819643680578199</v>
      </c>
      <c r="Q253">
        <f t="shared" si="41"/>
        <v>28.793296919345782</v>
      </c>
      <c r="R253">
        <f t="shared" si="42"/>
        <v>69.747358185140243</v>
      </c>
      <c r="S253">
        <f t="shared" si="34"/>
        <v>403.1729609894598</v>
      </c>
      <c r="T253">
        <f t="shared" si="35"/>
        <v>30038.645646624827</v>
      </c>
      <c r="U253">
        <v>1060</v>
      </c>
      <c r="V253">
        <v>1665</v>
      </c>
      <c r="W253">
        <v>5.6000000000000001E-2</v>
      </c>
    </row>
    <row r="254" spans="1:23" x14ac:dyDescent="0.3">
      <c r="A254">
        <v>2007</v>
      </c>
      <c r="B254" t="s">
        <v>12</v>
      </c>
      <c r="C254">
        <v>52939.605000000003</v>
      </c>
      <c r="D254">
        <v>15440.911</v>
      </c>
      <c r="E254">
        <v>122734.257</v>
      </c>
      <c r="F254">
        <v>42540.876000000004</v>
      </c>
      <c r="G254">
        <v>3.1</v>
      </c>
      <c r="H254">
        <f t="shared" si="44"/>
        <v>50.49</v>
      </c>
      <c r="I254">
        <v>4220200</v>
      </c>
      <c r="J254" s="1">
        <v>18449.990000000002</v>
      </c>
      <c r="K254" s="1">
        <f t="shared" si="33"/>
        <v>9.8228191074631059</v>
      </c>
      <c r="L254">
        <v>92657</v>
      </c>
      <c r="M254">
        <f t="shared" si="37"/>
        <v>2.8693568397598046</v>
      </c>
      <c r="N254">
        <f t="shared" si="38"/>
        <v>6.6522668575972119</v>
      </c>
      <c r="O254">
        <f t="shared" si="39"/>
        <v>3.658810245959907</v>
      </c>
      <c r="P254">
        <f t="shared" si="40"/>
        <v>10.0802985640491</v>
      </c>
      <c r="Q254">
        <f t="shared" si="41"/>
        <v>12.544335576512962</v>
      </c>
      <c r="R254">
        <f t="shared" si="42"/>
        <v>29.08256883560021</v>
      </c>
      <c r="S254">
        <f t="shared" si="34"/>
        <v>228.73725134810368</v>
      </c>
      <c r="T254">
        <f t="shared" si="35"/>
        <v>21955.594521586656</v>
      </c>
      <c r="U254">
        <v>1040</v>
      </c>
      <c r="V254">
        <v>1630</v>
      </c>
      <c r="W254">
        <v>5.0999999999999997E-2</v>
      </c>
    </row>
    <row r="255" spans="1:23" x14ac:dyDescent="0.3">
      <c r="A255">
        <v>2007</v>
      </c>
      <c r="B255" t="s">
        <v>13</v>
      </c>
      <c r="C255">
        <v>25923.346000000001</v>
      </c>
      <c r="D255">
        <v>10524.178</v>
      </c>
      <c r="E255">
        <v>63099.945</v>
      </c>
      <c r="F255">
        <v>30025.05</v>
      </c>
      <c r="G255">
        <v>3.1</v>
      </c>
      <c r="H255">
        <f t="shared" si="44"/>
        <v>50.49</v>
      </c>
      <c r="I255">
        <v>2412472</v>
      </c>
      <c r="J255" s="1">
        <v>20452.14</v>
      </c>
      <c r="K255" s="1">
        <f t="shared" si="33"/>
        <v>9.9258428014727649</v>
      </c>
      <c r="L255">
        <v>49846</v>
      </c>
      <c r="M255">
        <f t="shared" si="37"/>
        <v>1.2675126417088873</v>
      </c>
      <c r="N255">
        <f t="shared" si="38"/>
        <v>3.0852490252853735</v>
      </c>
      <c r="O255">
        <f t="shared" si="39"/>
        <v>4.3624042061420818</v>
      </c>
      <c r="P255">
        <f t="shared" si="40"/>
        <v>12.445761028521781</v>
      </c>
      <c r="Q255">
        <f t="shared" si="41"/>
        <v>10.745553109010178</v>
      </c>
      <c r="R255">
        <f t="shared" si="42"/>
        <v>26.155721185572308</v>
      </c>
      <c r="S255">
        <f t="shared" si="34"/>
        <v>117.95694729255716</v>
      </c>
      <c r="T255">
        <f t="shared" si="35"/>
        <v>20661.794209425021</v>
      </c>
      <c r="U255">
        <v>1020</v>
      </c>
      <c r="V255">
        <v>1555</v>
      </c>
      <c r="W255">
        <v>3.5999999999999997E-2</v>
      </c>
    </row>
    <row r="256" spans="1:23" x14ac:dyDescent="0.3">
      <c r="A256">
        <v>2007</v>
      </c>
      <c r="B256" t="s">
        <v>14</v>
      </c>
      <c r="C256">
        <v>56123.908000000003</v>
      </c>
      <c r="D256">
        <v>23096.483</v>
      </c>
      <c r="E256">
        <v>156928.53400000001</v>
      </c>
      <c r="F256">
        <v>75371.089000000007</v>
      </c>
      <c r="G256">
        <v>3.1</v>
      </c>
      <c r="H256">
        <f t="shared" si="44"/>
        <v>50.49</v>
      </c>
      <c r="I256">
        <v>2837373</v>
      </c>
      <c r="J256" s="1">
        <v>15802.27</v>
      </c>
      <c r="K256" s="1">
        <f t="shared" si="33"/>
        <v>9.6679088795814607</v>
      </c>
      <c r="L256">
        <v>71052</v>
      </c>
      <c r="M256">
        <f t="shared" si="37"/>
        <v>3.5516358092856279</v>
      </c>
      <c r="N256">
        <f t="shared" si="38"/>
        <v>9.9307589352668959</v>
      </c>
      <c r="O256">
        <f t="shared" si="39"/>
        <v>8.1400940235915407</v>
      </c>
      <c r="P256">
        <f t="shared" si="40"/>
        <v>26.563687255782021</v>
      </c>
      <c r="Q256">
        <f t="shared" si="41"/>
        <v>19.78023615506315</v>
      </c>
      <c r="R256">
        <f t="shared" si="42"/>
        <v>55.307685665578688</v>
      </c>
      <c r="S256">
        <f t="shared" si="34"/>
        <v>179.55477282694196</v>
      </c>
      <c r="T256">
        <f t="shared" si="35"/>
        <v>25041.473221885175</v>
      </c>
      <c r="U256">
        <v>975</v>
      </c>
      <c r="V256">
        <v>1500</v>
      </c>
      <c r="W256">
        <v>6.2E-2</v>
      </c>
    </row>
    <row r="257" spans="1:23" x14ac:dyDescent="0.3">
      <c r="A257">
        <v>2007</v>
      </c>
      <c r="B257" t="s">
        <v>15</v>
      </c>
      <c r="C257">
        <v>25843.202000000001</v>
      </c>
      <c r="D257">
        <v>12231.566999999999</v>
      </c>
      <c r="E257">
        <v>73790.288</v>
      </c>
      <c r="F257">
        <v>34980.546999999999</v>
      </c>
      <c r="G257">
        <v>3.1</v>
      </c>
      <c r="H257">
        <f t="shared" si="44"/>
        <v>50.49</v>
      </c>
      <c r="I257">
        <v>2289219</v>
      </c>
      <c r="J257" s="1">
        <v>16202.37</v>
      </c>
      <c r="K257" s="1">
        <f t="shared" si="33"/>
        <v>9.692912806816512</v>
      </c>
      <c r="L257">
        <v>46548</v>
      </c>
      <c r="M257">
        <f t="shared" si="37"/>
        <v>1.5950260363144404</v>
      </c>
      <c r="N257">
        <f t="shared" si="38"/>
        <v>4.5542897736565697</v>
      </c>
      <c r="O257">
        <f t="shared" si="39"/>
        <v>5.3431178930456191</v>
      </c>
      <c r="P257">
        <f t="shared" si="40"/>
        <v>15.280559439704108</v>
      </c>
      <c r="Q257">
        <f t="shared" si="41"/>
        <v>11.289091170394794</v>
      </c>
      <c r="R257">
        <f t="shared" si="42"/>
        <v>32.233826470949261</v>
      </c>
      <c r="S257">
        <f t="shared" si="34"/>
        <v>141.28914473623303</v>
      </c>
      <c r="T257">
        <f t="shared" si="35"/>
        <v>20333.57227945426</v>
      </c>
      <c r="U257">
        <v>1000</v>
      </c>
      <c r="V257">
        <v>1500</v>
      </c>
      <c r="W257">
        <v>4.4999999999999998E-2</v>
      </c>
    </row>
    <row r="258" spans="1:23" x14ac:dyDescent="0.3">
      <c r="A258">
        <v>2008</v>
      </c>
      <c r="B258" t="s">
        <v>0</v>
      </c>
      <c r="C258">
        <v>1187504.7290000001</v>
      </c>
      <c r="D258">
        <v>330811.84700000001</v>
      </c>
      <c r="E258">
        <v>3103822.8319999999</v>
      </c>
      <c r="F258">
        <v>1164710.4210000001</v>
      </c>
      <c r="G258">
        <v>2.8</v>
      </c>
      <c r="H258">
        <v>48.1</v>
      </c>
      <c r="I258">
        <v>10749506</v>
      </c>
      <c r="J258" s="1">
        <v>35673.71</v>
      </c>
      <c r="K258" s="1">
        <f t="shared" ref="K258:K321" si="45">LN(J258)</f>
        <v>10.482169281915503</v>
      </c>
      <c r="L258">
        <v>381903</v>
      </c>
      <c r="M258">
        <f t="shared" si="37"/>
        <v>33.287951519480316</v>
      </c>
      <c r="N258">
        <f t="shared" si="38"/>
        <v>87.005888425958503</v>
      </c>
      <c r="O258">
        <f t="shared" si="39"/>
        <v>30.774609270416704</v>
      </c>
      <c r="P258">
        <f t="shared" si="40"/>
        <v>108.35013450850671</v>
      </c>
      <c r="Q258">
        <f t="shared" si="41"/>
        <v>110.47063269698161</v>
      </c>
      <c r="R258">
        <f t="shared" si="42"/>
        <v>288.74097395731485</v>
      </c>
      <c r="S258">
        <f t="shared" ref="S258:S321" si="46">I258/J258</f>
        <v>301.32851335058785</v>
      </c>
      <c r="T258">
        <f t="shared" ref="T258:T321" si="47">(L258/I258)*10^6</f>
        <v>35527.493077356303</v>
      </c>
      <c r="U258">
        <v>1100</v>
      </c>
      <c r="V258">
        <v>1755</v>
      </c>
      <c r="W258">
        <v>0.11700000000000001</v>
      </c>
    </row>
    <row r="259" spans="1:23" x14ac:dyDescent="0.3">
      <c r="A259">
        <v>2008</v>
      </c>
      <c r="B259" t="s">
        <v>1</v>
      </c>
      <c r="C259">
        <v>1059462.96</v>
      </c>
      <c r="D259">
        <v>514999.69099999999</v>
      </c>
      <c r="E259">
        <v>3523066.909</v>
      </c>
      <c r="F259">
        <v>1853078.524</v>
      </c>
      <c r="G259">
        <v>2.8</v>
      </c>
      <c r="H259">
        <v>48.1</v>
      </c>
      <c r="I259">
        <v>12519728</v>
      </c>
      <c r="J259" s="1">
        <v>70542.03</v>
      </c>
      <c r="K259" s="1">
        <f t="shared" si="45"/>
        <v>11.163963981374263</v>
      </c>
      <c r="L259">
        <v>436940</v>
      </c>
      <c r="M259">
        <f t="shared" ref="M259:M322" si="48">C259/J259</f>
        <v>15.018889589653147</v>
      </c>
      <c r="N259">
        <f t="shared" ref="N259:N322" si="49">E259/J259</f>
        <v>49.942805856310059</v>
      </c>
      <c r="O259">
        <f t="shared" ref="O259:O322" si="50">(D259*1000)/I259</f>
        <v>41.135054291914329</v>
      </c>
      <c r="P259">
        <f t="shared" ref="P259:P322" si="51">(F259*1000)/I259</f>
        <v>148.01268238415403</v>
      </c>
      <c r="Q259">
        <f t="shared" ref="Q259:Q322" si="52">(C259*1000)/I259</f>
        <v>84.623480637918007</v>
      </c>
      <c r="R259">
        <f t="shared" ref="R259:R322" si="53">(E259*1000)/I259</f>
        <v>281.40123403639438</v>
      </c>
      <c r="S259">
        <f t="shared" si="46"/>
        <v>177.47898664101388</v>
      </c>
      <c r="T259">
        <f t="shared" si="47"/>
        <v>34900.119235817263</v>
      </c>
      <c r="U259">
        <v>1180</v>
      </c>
      <c r="V259">
        <v>1805</v>
      </c>
      <c r="W259">
        <v>9.4E-2</v>
      </c>
    </row>
    <row r="260" spans="1:23" x14ac:dyDescent="0.3">
      <c r="A260">
        <v>2008</v>
      </c>
      <c r="B260" t="s">
        <v>2</v>
      </c>
      <c r="C260">
        <v>4632.8029999999999</v>
      </c>
      <c r="D260">
        <v>2609.5680000000002</v>
      </c>
      <c r="E260">
        <v>14302.713</v>
      </c>
      <c r="F260">
        <v>10262.280000000001</v>
      </c>
      <c r="G260">
        <v>2.8</v>
      </c>
      <c r="H260">
        <v>48.1</v>
      </c>
      <c r="I260">
        <v>3431675</v>
      </c>
      <c r="J260" s="1">
        <v>891.12</v>
      </c>
      <c r="K260" s="1">
        <f t="shared" si="45"/>
        <v>6.7924790985369343</v>
      </c>
      <c r="L260">
        <v>98968</v>
      </c>
      <c r="M260">
        <f t="shared" si="48"/>
        <v>5.1988542508304159</v>
      </c>
      <c r="N260">
        <f t="shared" si="49"/>
        <v>16.050265957446808</v>
      </c>
      <c r="O260">
        <f t="shared" si="50"/>
        <v>0.76043564731508662</v>
      </c>
      <c r="P260">
        <f t="shared" si="51"/>
        <v>2.9904580124866138</v>
      </c>
      <c r="Q260">
        <f t="shared" si="52"/>
        <v>1.3500121660705049</v>
      </c>
      <c r="R260">
        <f t="shared" si="53"/>
        <v>4.1678518507725819</v>
      </c>
      <c r="S260">
        <f t="shared" si="46"/>
        <v>3850.9684442050452</v>
      </c>
      <c r="T260">
        <f t="shared" si="47"/>
        <v>28839.560855850275</v>
      </c>
      <c r="U260">
        <v>1009</v>
      </c>
      <c r="V260">
        <v>1590</v>
      </c>
      <c r="W260">
        <v>0.13100000000000001</v>
      </c>
    </row>
    <row r="261" spans="1:23" x14ac:dyDescent="0.3">
      <c r="A261">
        <v>2008</v>
      </c>
      <c r="B261" t="s">
        <v>3</v>
      </c>
      <c r="C261">
        <v>43742.872000000003</v>
      </c>
      <c r="D261">
        <v>22554.028999999999</v>
      </c>
      <c r="E261">
        <v>97117.381000000008</v>
      </c>
      <c r="F261">
        <v>58539.315999999999</v>
      </c>
      <c r="G261">
        <v>2.8</v>
      </c>
      <c r="H261">
        <v>48.1</v>
      </c>
      <c r="I261">
        <v>2522493</v>
      </c>
      <c r="J261" s="1">
        <v>29654.38</v>
      </c>
      <c r="K261" s="1">
        <f t="shared" si="45"/>
        <v>10.297365116955973</v>
      </c>
      <c r="L261">
        <v>54621</v>
      </c>
      <c r="M261">
        <f t="shared" si="48"/>
        <v>1.475089750654035</v>
      </c>
      <c r="N261">
        <f t="shared" si="49"/>
        <v>3.2749759394733595</v>
      </c>
      <c r="O261">
        <f t="shared" si="50"/>
        <v>8.9411661400051461</v>
      </c>
      <c r="P261">
        <f t="shared" si="51"/>
        <v>23.206929018237116</v>
      </c>
      <c r="Q261">
        <f t="shared" si="52"/>
        <v>17.341127210263814</v>
      </c>
      <c r="R261">
        <f t="shared" si="53"/>
        <v>38.500555204712171</v>
      </c>
      <c r="S261">
        <f t="shared" si="46"/>
        <v>85.063083429833966</v>
      </c>
      <c r="T261">
        <f t="shared" si="47"/>
        <v>21653.578424201769</v>
      </c>
      <c r="U261">
        <v>1005</v>
      </c>
      <c r="V261">
        <v>1615</v>
      </c>
      <c r="W261">
        <v>3.5999999999999997E-2</v>
      </c>
    </row>
    <row r="262" spans="1:23" x14ac:dyDescent="0.3">
      <c r="A262">
        <v>2008</v>
      </c>
      <c r="B262" t="s">
        <v>4</v>
      </c>
      <c r="C262">
        <v>1281.96</v>
      </c>
      <c r="D262">
        <v>1057.23</v>
      </c>
      <c r="E262">
        <v>5045.7250000000004</v>
      </c>
      <c r="F262">
        <v>3909.855</v>
      </c>
      <c r="G262">
        <v>2.8</v>
      </c>
      <c r="H262">
        <v>48.1</v>
      </c>
      <c r="I262">
        <v>661866</v>
      </c>
      <c r="J262" s="1">
        <v>419.84</v>
      </c>
      <c r="K262" s="1">
        <f t="shared" si="45"/>
        <v>6.0398736863156692</v>
      </c>
      <c r="L262">
        <v>27325</v>
      </c>
      <c r="M262">
        <f t="shared" si="48"/>
        <v>3.0534489329268295</v>
      </c>
      <c r="N262">
        <f t="shared" si="49"/>
        <v>12.018209317835368</v>
      </c>
      <c r="O262">
        <f t="shared" si="50"/>
        <v>1.5973474993427672</v>
      </c>
      <c r="P262">
        <f t="shared" si="51"/>
        <v>5.9073211193806605</v>
      </c>
      <c r="Q262">
        <f t="shared" si="52"/>
        <v>1.9368875270825212</v>
      </c>
      <c r="R262">
        <f t="shared" si="53"/>
        <v>7.6234842097947322</v>
      </c>
      <c r="S262">
        <f t="shared" si="46"/>
        <v>1576.4719893292684</v>
      </c>
      <c r="T262">
        <f t="shared" si="47"/>
        <v>41284.791785648456</v>
      </c>
      <c r="U262">
        <v>980</v>
      </c>
      <c r="V262">
        <v>1455</v>
      </c>
      <c r="W262">
        <v>0.16500000000000001</v>
      </c>
    </row>
    <row r="263" spans="1:23" x14ac:dyDescent="0.3">
      <c r="A263">
        <v>2008</v>
      </c>
      <c r="B263" t="s">
        <v>5</v>
      </c>
      <c r="C263">
        <v>1818.74</v>
      </c>
      <c r="D263">
        <v>773.33</v>
      </c>
      <c r="E263">
        <v>7459.8829999999998</v>
      </c>
      <c r="F263">
        <v>5177.2070000000003</v>
      </c>
      <c r="G263">
        <v>2.8</v>
      </c>
      <c r="H263">
        <v>48.1</v>
      </c>
      <c r="I263">
        <v>1772100</v>
      </c>
      <c r="J263" s="1">
        <v>755.09</v>
      </c>
      <c r="K263" s="1">
        <f t="shared" si="45"/>
        <v>6.6268369474426514</v>
      </c>
      <c r="L263">
        <v>94516</v>
      </c>
      <c r="M263">
        <f t="shared" si="48"/>
        <v>2.4086400296653379</v>
      </c>
      <c r="N263">
        <f t="shared" si="49"/>
        <v>9.8794620508813509</v>
      </c>
      <c r="O263">
        <f t="shared" si="50"/>
        <v>0.43639185147565035</v>
      </c>
      <c r="P263">
        <f t="shared" si="51"/>
        <v>2.9215095084927487</v>
      </c>
      <c r="Q263">
        <f t="shared" si="52"/>
        <v>1.0263190564866542</v>
      </c>
      <c r="R263">
        <f t="shared" si="53"/>
        <v>4.2096286891258963</v>
      </c>
      <c r="S263">
        <f t="shared" si="46"/>
        <v>2346.8725582380907</v>
      </c>
      <c r="T263">
        <f t="shared" si="47"/>
        <v>53335.590542294456</v>
      </c>
      <c r="U263">
        <v>970</v>
      </c>
      <c r="V263">
        <v>1430</v>
      </c>
      <c r="W263">
        <v>9.6000000000000002E-2</v>
      </c>
    </row>
    <row r="264" spans="1:23" x14ac:dyDescent="0.3">
      <c r="A264">
        <v>2008</v>
      </c>
      <c r="B264" t="s">
        <v>6</v>
      </c>
      <c r="C264">
        <v>175426.7</v>
      </c>
      <c r="D264">
        <v>103883.59299999999</v>
      </c>
      <c r="E264">
        <v>674287.64600000007</v>
      </c>
      <c r="F264">
        <v>341498.17200000002</v>
      </c>
      <c r="G264">
        <v>2.8</v>
      </c>
      <c r="H264">
        <v>48.1</v>
      </c>
      <c r="I264">
        <v>6064953</v>
      </c>
      <c r="J264" s="1">
        <v>21115.67</v>
      </c>
      <c r="K264" s="1">
        <f t="shared" si="45"/>
        <v>9.9577706978615481</v>
      </c>
      <c r="L264">
        <v>229183</v>
      </c>
      <c r="M264">
        <f t="shared" si="48"/>
        <v>8.3078917221191659</v>
      </c>
      <c r="N264">
        <f t="shared" si="49"/>
        <v>31.933045269224237</v>
      </c>
      <c r="O264">
        <f t="shared" si="50"/>
        <v>17.128507508631973</v>
      </c>
      <c r="P264">
        <f t="shared" si="51"/>
        <v>56.306812600196572</v>
      </c>
      <c r="Q264">
        <f t="shared" si="52"/>
        <v>28.924659432645232</v>
      </c>
      <c r="R264">
        <f t="shared" si="53"/>
        <v>111.17771992627151</v>
      </c>
      <c r="S264">
        <f t="shared" si="46"/>
        <v>287.22522183762106</v>
      </c>
      <c r="T264">
        <f t="shared" si="47"/>
        <v>37788.09168018285</v>
      </c>
      <c r="U264">
        <v>1030</v>
      </c>
      <c r="V264">
        <v>1540</v>
      </c>
      <c r="W264">
        <v>7.4999999999999997E-2</v>
      </c>
    </row>
    <row r="265" spans="1:23" x14ac:dyDescent="0.3">
      <c r="A265">
        <v>2008</v>
      </c>
      <c r="B265" t="s">
        <v>7</v>
      </c>
      <c r="C265">
        <v>25328.688999999998</v>
      </c>
      <c r="D265">
        <v>9075.3130000000001</v>
      </c>
      <c r="E265">
        <v>68718.171000000002</v>
      </c>
      <c r="F265">
        <v>27712.476999999999</v>
      </c>
      <c r="G265">
        <v>2.8</v>
      </c>
      <c r="H265">
        <v>48.1</v>
      </c>
      <c r="I265">
        <v>1664356</v>
      </c>
      <c r="J265" s="1">
        <v>23292.73</v>
      </c>
      <c r="K265" s="1">
        <f t="shared" si="45"/>
        <v>10.055896573698925</v>
      </c>
      <c r="L265">
        <v>33877</v>
      </c>
      <c r="M265">
        <f t="shared" si="48"/>
        <v>1.0874074872288477</v>
      </c>
      <c r="N265">
        <f t="shared" si="49"/>
        <v>2.9501982378192682</v>
      </c>
      <c r="O265">
        <f t="shared" si="50"/>
        <v>5.4527474891189147</v>
      </c>
      <c r="P265">
        <f t="shared" si="51"/>
        <v>16.650570551011924</v>
      </c>
      <c r="Q265">
        <f t="shared" si="52"/>
        <v>15.218312067850869</v>
      </c>
      <c r="R265">
        <f t="shared" si="53"/>
        <v>41.288144483511942</v>
      </c>
      <c r="S265">
        <f t="shared" si="46"/>
        <v>71.453882820948849</v>
      </c>
      <c r="T265">
        <f t="shared" si="47"/>
        <v>20354.419367010425</v>
      </c>
      <c r="U265">
        <v>1000</v>
      </c>
      <c r="V265">
        <v>1530</v>
      </c>
      <c r="W265">
        <v>3.4000000000000002E-2</v>
      </c>
    </row>
    <row r="266" spans="1:23" x14ac:dyDescent="0.3">
      <c r="A266">
        <v>2008</v>
      </c>
      <c r="B266" t="s">
        <v>8</v>
      </c>
      <c r="C266">
        <v>162109.935</v>
      </c>
      <c r="D266">
        <v>90018.081999999995</v>
      </c>
      <c r="E266">
        <v>565070.80900000001</v>
      </c>
      <c r="F266">
        <v>333859.82799999998</v>
      </c>
      <c r="G266">
        <v>2.8</v>
      </c>
      <c r="H266">
        <v>48.1</v>
      </c>
      <c r="I266">
        <v>7947244</v>
      </c>
      <c r="J266" s="1">
        <v>47709.83</v>
      </c>
      <c r="K266" s="1">
        <f t="shared" si="45"/>
        <v>10.772892735309506</v>
      </c>
      <c r="L266">
        <v>221893</v>
      </c>
      <c r="M266">
        <f t="shared" si="48"/>
        <v>3.3978309082216387</v>
      </c>
      <c r="N266">
        <f t="shared" si="49"/>
        <v>11.843907408599025</v>
      </c>
      <c r="O266">
        <f t="shared" si="50"/>
        <v>11.326955860421551</v>
      </c>
      <c r="P266">
        <f t="shared" si="51"/>
        <v>42.009510215113565</v>
      </c>
      <c r="Q266">
        <f t="shared" si="52"/>
        <v>20.398258188624887</v>
      </c>
      <c r="R266">
        <f t="shared" si="53"/>
        <v>71.102738131608888</v>
      </c>
      <c r="S266">
        <f t="shared" si="46"/>
        <v>166.57456125917867</v>
      </c>
      <c r="T266">
        <f t="shared" si="47"/>
        <v>27920.74837515999</v>
      </c>
      <c r="U266">
        <v>990</v>
      </c>
      <c r="V266">
        <v>1410</v>
      </c>
      <c r="W266">
        <v>0.08</v>
      </c>
    </row>
    <row r="267" spans="1:23" x14ac:dyDescent="0.3">
      <c r="A267">
        <v>2008</v>
      </c>
      <c r="B267" t="s">
        <v>9</v>
      </c>
      <c r="C267">
        <v>321138.45600000001</v>
      </c>
      <c r="D267">
        <v>182567.03700000001</v>
      </c>
      <c r="E267">
        <v>1012305.059</v>
      </c>
      <c r="F267">
        <v>618979.71</v>
      </c>
      <c r="G267">
        <v>2.8</v>
      </c>
      <c r="H267">
        <v>48.1</v>
      </c>
      <c r="I267">
        <v>17933064</v>
      </c>
      <c r="J267" s="1">
        <v>34112.74</v>
      </c>
      <c r="K267" s="1">
        <f t="shared" si="45"/>
        <v>10.437426200536001</v>
      </c>
      <c r="L267">
        <v>561833</v>
      </c>
      <c r="M267">
        <f t="shared" si="48"/>
        <v>9.4140328803842799</v>
      </c>
      <c r="N267">
        <f t="shared" si="49"/>
        <v>29.675278473672886</v>
      </c>
      <c r="O267">
        <f t="shared" si="50"/>
        <v>10.180470944619392</v>
      </c>
      <c r="P267">
        <f t="shared" si="51"/>
        <v>34.516115595193327</v>
      </c>
      <c r="Q267">
        <f t="shared" si="52"/>
        <v>17.907617794705914</v>
      </c>
      <c r="R267">
        <f t="shared" si="53"/>
        <v>56.449085276224963</v>
      </c>
      <c r="S267">
        <f t="shared" si="46"/>
        <v>525.69989980283026</v>
      </c>
      <c r="T267">
        <f t="shared" si="47"/>
        <v>31329.448219222322</v>
      </c>
      <c r="U267">
        <v>1000</v>
      </c>
      <c r="V267">
        <v>1460</v>
      </c>
      <c r="W267">
        <v>6.1800000000000001E-2</v>
      </c>
    </row>
    <row r="268" spans="1:23" x14ac:dyDescent="0.3">
      <c r="A268">
        <v>2008</v>
      </c>
      <c r="B268" t="s">
        <v>10</v>
      </c>
      <c r="C268">
        <v>225089.90899999999</v>
      </c>
      <c r="D268">
        <v>78193.066999999995</v>
      </c>
      <c r="E268">
        <v>576917.94799999997</v>
      </c>
      <c r="F268">
        <v>249321.83499999999</v>
      </c>
      <c r="G268">
        <v>2.8</v>
      </c>
      <c r="H268">
        <v>48.1</v>
      </c>
      <c r="I268">
        <v>4028351</v>
      </c>
      <c r="J268" s="1">
        <v>19858</v>
      </c>
      <c r="K268" s="1">
        <f t="shared" si="45"/>
        <v>9.8963622275935386</v>
      </c>
      <c r="L268">
        <v>109464</v>
      </c>
      <c r="M268">
        <f t="shared" si="48"/>
        <v>11.334973763722429</v>
      </c>
      <c r="N268">
        <f t="shared" si="49"/>
        <v>29.052167791318357</v>
      </c>
      <c r="O268">
        <f t="shared" si="50"/>
        <v>19.410688641580638</v>
      </c>
      <c r="P268">
        <f t="shared" si="51"/>
        <v>61.891785249100685</v>
      </c>
      <c r="Q268">
        <f t="shared" si="52"/>
        <v>55.876439019340665</v>
      </c>
      <c r="R268">
        <f t="shared" si="53"/>
        <v>143.21441900172056</v>
      </c>
      <c r="S268">
        <f t="shared" si="46"/>
        <v>202.85784066874811</v>
      </c>
      <c r="T268">
        <f t="shared" si="47"/>
        <v>27173.40172194528</v>
      </c>
      <c r="U268">
        <v>1054</v>
      </c>
      <c r="V268">
        <v>1665</v>
      </c>
      <c r="W268">
        <v>4.5999999999999999E-2</v>
      </c>
    </row>
    <row r="269" spans="1:23" x14ac:dyDescent="0.3">
      <c r="A269">
        <v>2008</v>
      </c>
      <c r="B269" t="s">
        <v>11</v>
      </c>
      <c r="C269">
        <v>46941.481</v>
      </c>
      <c r="D269">
        <v>28990.091</v>
      </c>
      <c r="E269">
        <v>119241.45299999999</v>
      </c>
      <c r="F269">
        <v>55754.682000000001</v>
      </c>
      <c r="G269">
        <v>2.8</v>
      </c>
      <c r="H269">
        <v>48.1</v>
      </c>
      <c r="I269">
        <v>1030324</v>
      </c>
      <c r="J269" s="1">
        <v>2571.1</v>
      </c>
      <c r="K269" s="1">
        <f t="shared" si="45"/>
        <v>7.8520891018809351</v>
      </c>
      <c r="L269">
        <v>31492</v>
      </c>
      <c r="M269">
        <f t="shared" si="48"/>
        <v>18.257353272918206</v>
      </c>
      <c r="N269">
        <f t="shared" si="49"/>
        <v>46.377602193613626</v>
      </c>
      <c r="O269">
        <f t="shared" si="50"/>
        <v>28.136868596674443</v>
      </c>
      <c r="P269">
        <f t="shared" si="51"/>
        <v>54.113737038057934</v>
      </c>
      <c r="Q269">
        <f t="shared" si="52"/>
        <v>45.559921927471358</v>
      </c>
      <c r="R269">
        <f t="shared" si="53"/>
        <v>115.73199595467057</v>
      </c>
      <c r="S269">
        <f t="shared" si="46"/>
        <v>400.73276029714907</v>
      </c>
      <c r="T269">
        <f t="shared" si="47"/>
        <v>30565.142615332654</v>
      </c>
      <c r="U269">
        <v>1060</v>
      </c>
      <c r="V269">
        <v>1665</v>
      </c>
      <c r="W269">
        <v>5.6000000000000001E-2</v>
      </c>
    </row>
    <row r="270" spans="1:23" x14ac:dyDescent="0.3">
      <c r="A270">
        <v>2008</v>
      </c>
      <c r="B270" t="s">
        <v>12</v>
      </c>
      <c r="C270">
        <v>107366.16</v>
      </c>
      <c r="D270">
        <v>27227.352999999999</v>
      </c>
      <c r="E270">
        <v>230100.41700000002</v>
      </c>
      <c r="F270">
        <v>69768.229000000007</v>
      </c>
      <c r="G270">
        <v>2.8</v>
      </c>
      <c r="H270">
        <v>48.1</v>
      </c>
      <c r="I270">
        <v>4192801</v>
      </c>
      <c r="J270" s="1">
        <v>18449.990000000002</v>
      </c>
      <c r="K270" s="1">
        <f t="shared" si="45"/>
        <v>9.8228191074631059</v>
      </c>
      <c r="L270">
        <v>93577</v>
      </c>
      <c r="M270">
        <f t="shared" si="48"/>
        <v>5.8193072191367037</v>
      </c>
      <c r="N270">
        <f t="shared" si="49"/>
        <v>12.471574076733917</v>
      </c>
      <c r="O270">
        <f t="shared" si="50"/>
        <v>6.4938338356626035</v>
      </c>
      <c r="P270">
        <f t="shared" si="51"/>
        <v>16.640004855942365</v>
      </c>
      <c r="Q270">
        <f t="shared" si="52"/>
        <v>25.607263497599813</v>
      </c>
      <c r="R270">
        <f t="shared" si="53"/>
        <v>54.879880299589708</v>
      </c>
      <c r="S270">
        <f t="shared" si="46"/>
        <v>227.25220989279666</v>
      </c>
      <c r="T270">
        <f t="shared" si="47"/>
        <v>22318.493055119954</v>
      </c>
      <c r="U270">
        <v>1040</v>
      </c>
      <c r="V270">
        <v>1630</v>
      </c>
      <c r="W270">
        <v>5.0999999999999997E-2</v>
      </c>
    </row>
    <row r="271" spans="1:23" x14ac:dyDescent="0.3">
      <c r="A271">
        <v>2008</v>
      </c>
      <c r="B271" t="s">
        <v>13</v>
      </c>
      <c r="C271">
        <v>58604.095000000001</v>
      </c>
      <c r="D271">
        <v>17413.404999999999</v>
      </c>
      <c r="E271">
        <v>121704.04000000001</v>
      </c>
      <c r="F271">
        <v>47438.455000000002</v>
      </c>
      <c r="G271">
        <v>2.8</v>
      </c>
      <c r="H271">
        <v>48.1</v>
      </c>
      <c r="I271">
        <v>2381872</v>
      </c>
      <c r="J271" s="1">
        <v>20452.14</v>
      </c>
      <c r="K271" s="1">
        <f t="shared" si="45"/>
        <v>9.9258428014727649</v>
      </c>
      <c r="L271">
        <v>50592</v>
      </c>
      <c r="M271">
        <f t="shared" si="48"/>
        <v>2.865426062993897</v>
      </c>
      <c r="N271">
        <f t="shared" si="49"/>
        <v>5.9506750882792714</v>
      </c>
      <c r="O271">
        <f t="shared" si="50"/>
        <v>7.3108063741460496</v>
      </c>
      <c r="P271">
        <f t="shared" si="51"/>
        <v>19.916458567043065</v>
      </c>
      <c r="Q271">
        <f t="shared" si="52"/>
        <v>24.604216767315791</v>
      </c>
      <c r="R271">
        <f t="shared" si="53"/>
        <v>51.095961495831858</v>
      </c>
      <c r="S271">
        <f t="shared" si="46"/>
        <v>116.4607713422654</v>
      </c>
      <c r="T271">
        <f t="shared" si="47"/>
        <v>21240.436093963068</v>
      </c>
      <c r="U271">
        <v>1020</v>
      </c>
      <c r="V271">
        <v>1555</v>
      </c>
      <c r="W271">
        <v>3.5999999999999997E-2</v>
      </c>
    </row>
    <row r="272" spans="1:23" x14ac:dyDescent="0.3">
      <c r="A272">
        <v>2008</v>
      </c>
      <c r="B272" t="s">
        <v>14</v>
      </c>
      <c r="C272">
        <v>88397.356</v>
      </c>
      <c r="D272">
        <v>33232.485999999997</v>
      </c>
      <c r="E272">
        <v>245325.89</v>
      </c>
      <c r="F272">
        <v>108603.575</v>
      </c>
      <c r="G272">
        <v>2.8</v>
      </c>
      <c r="H272">
        <v>48.1</v>
      </c>
      <c r="I272">
        <v>2834260</v>
      </c>
      <c r="J272" s="1">
        <v>15802.27</v>
      </c>
      <c r="K272" s="1">
        <f t="shared" si="45"/>
        <v>9.6679088795814607</v>
      </c>
      <c r="L272">
        <v>73298</v>
      </c>
      <c r="M272">
        <f t="shared" si="48"/>
        <v>5.5939656770831023</v>
      </c>
      <c r="N272">
        <f t="shared" si="49"/>
        <v>15.524724612349999</v>
      </c>
      <c r="O272">
        <f t="shared" si="50"/>
        <v>11.725277850303076</v>
      </c>
      <c r="P272">
        <f t="shared" si="51"/>
        <v>38.318141243216921</v>
      </c>
      <c r="Q272">
        <f t="shared" si="52"/>
        <v>31.188866229633131</v>
      </c>
      <c r="R272">
        <f t="shared" si="53"/>
        <v>86.557298906945732</v>
      </c>
      <c r="S272">
        <f t="shared" si="46"/>
        <v>179.35777581322176</v>
      </c>
      <c r="T272">
        <f t="shared" si="47"/>
        <v>25861.424145985198</v>
      </c>
      <c r="U272">
        <v>975</v>
      </c>
      <c r="V272">
        <v>1500</v>
      </c>
      <c r="W272">
        <v>6.2E-2</v>
      </c>
    </row>
    <row r="273" spans="1:23" x14ac:dyDescent="0.3">
      <c r="A273">
        <v>2008</v>
      </c>
      <c r="B273" t="s">
        <v>15</v>
      </c>
      <c r="C273">
        <v>56350.949000000001</v>
      </c>
      <c r="D273">
        <v>21866.017</v>
      </c>
      <c r="E273">
        <v>130141.23700000001</v>
      </c>
      <c r="F273">
        <v>56846.563999999998</v>
      </c>
      <c r="G273">
        <v>2.8</v>
      </c>
      <c r="H273">
        <v>48.1</v>
      </c>
      <c r="I273">
        <v>2267763</v>
      </c>
      <c r="J273" s="1">
        <v>16202.37</v>
      </c>
      <c r="K273" s="1">
        <f t="shared" si="45"/>
        <v>9.692912806816512</v>
      </c>
      <c r="L273">
        <v>47011</v>
      </c>
      <c r="M273">
        <f t="shared" si="48"/>
        <v>3.4779448315277333</v>
      </c>
      <c r="N273">
        <f t="shared" si="49"/>
        <v>8.0322346051843034</v>
      </c>
      <c r="O273">
        <f t="shared" si="50"/>
        <v>9.6421085448523502</v>
      </c>
      <c r="P273">
        <f t="shared" si="51"/>
        <v>25.067242035433157</v>
      </c>
      <c r="Q273">
        <f t="shared" si="52"/>
        <v>24.848694065473332</v>
      </c>
      <c r="R273">
        <f t="shared" si="53"/>
        <v>57.387494636785242</v>
      </c>
      <c r="S273">
        <f t="shared" si="46"/>
        <v>139.96489402476303</v>
      </c>
      <c r="T273">
        <f t="shared" si="47"/>
        <v>20730.120387359701</v>
      </c>
      <c r="U273">
        <v>1000</v>
      </c>
      <c r="V273">
        <v>1500</v>
      </c>
      <c r="W273">
        <v>4.4999999999999998E-2</v>
      </c>
    </row>
    <row r="274" spans="1:23" x14ac:dyDescent="0.3">
      <c r="A274">
        <v>2009</v>
      </c>
      <c r="B274" t="s">
        <v>0</v>
      </c>
      <c r="C274">
        <v>1684929.267</v>
      </c>
      <c r="D274">
        <v>459949.451</v>
      </c>
      <c r="E274">
        <v>4788752.0990000004</v>
      </c>
      <c r="F274">
        <v>1624659.872</v>
      </c>
      <c r="G274">
        <v>1.9</v>
      </c>
      <c r="H274">
        <v>45.7</v>
      </c>
      <c r="I274">
        <v>10744921</v>
      </c>
      <c r="J274" s="1">
        <v>35673.71</v>
      </c>
      <c r="K274" s="1">
        <f t="shared" si="45"/>
        <v>10.482169281915503</v>
      </c>
      <c r="L274">
        <v>353463</v>
      </c>
      <c r="M274">
        <f t="shared" si="48"/>
        <v>47.231680332659543</v>
      </c>
      <c r="N274">
        <f t="shared" si="49"/>
        <v>134.23756875861807</v>
      </c>
      <c r="O274">
        <f t="shared" si="50"/>
        <v>42.806219887517088</v>
      </c>
      <c r="P274">
        <f t="shared" si="51"/>
        <v>151.20258883243534</v>
      </c>
      <c r="Q274">
        <f t="shared" si="52"/>
        <v>156.81169428793382</v>
      </c>
      <c r="R274">
        <f t="shared" si="53"/>
        <v>445.67587784033032</v>
      </c>
      <c r="S274">
        <f t="shared" si="46"/>
        <v>301.19998732960494</v>
      </c>
      <c r="T274">
        <f t="shared" si="47"/>
        <v>32895.821197754733</v>
      </c>
      <c r="U274">
        <v>1100</v>
      </c>
      <c r="V274">
        <v>1755</v>
      </c>
      <c r="W274">
        <v>0.11700000000000001</v>
      </c>
    </row>
    <row r="275" spans="1:23" x14ac:dyDescent="0.3">
      <c r="A275">
        <v>2009</v>
      </c>
      <c r="B275" t="s">
        <v>1</v>
      </c>
      <c r="C275">
        <v>2615615.923</v>
      </c>
      <c r="D275">
        <v>1035106.5</v>
      </c>
      <c r="E275">
        <v>6138682.8320000004</v>
      </c>
      <c r="F275">
        <v>2888185.0239999997</v>
      </c>
      <c r="G275">
        <v>1.9</v>
      </c>
      <c r="H275">
        <v>45.7</v>
      </c>
      <c r="I275">
        <v>12510331</v>
      </c>
      <c r="J275" s="1">
        <v>70542.03</v>
      </c>
      <c r="K275" s="1">
        <f t="shared" si="45"/>
        <v>11.163963981374263</v>
      </c>
      <c r="L275">
        <v>428198</v>
      </c>
      <c r="M275">
        <f t="shared" si="48"/>
        <v>37.07882978417264</v>
      </c>
      <c r="N275">
        <f t="shared" si="49"/>
        <v>87.021635640482714</v>
      </c>
      <c r="O275">
        <f t="shared" si="50"/>
        <v>82.740136931628754</v>
      </c>
      <c r="P275">
        <f t="shared" si="51"/>
        <v>230.86399744339295</v>
      </c>
      <c r="Q275">
        <f t="shared" si="52"/>
        <v>209.07647631385612</v>
      </c>
      <c r="R275">
        <f t="shared" si="53"/>
        <v>490.68908184763455</v>
      </c>
      <c r="S275">
        <f t="shared" si="46"/>
        <v>177.34577527751895</v>
      </c>
      <c r="T275">
        <f t="shared" si="47"/>
        <v>34227.551613142765</v>
      </c>
      <c r="U275">
        <v>1180</v>
      </c>
      <c r="V275">
        <v>1805</v>
      </c>
      <c r="W275">
        <v>9.4E-2</v>
      </c>
    </row>
    <row r="276" spans="1:23" x14ac:dyDescent="0.3">
      <c r="A276">
        <v>2009</v>
      </c>
      <c r="B276" t="s">
        <v>2</v>
      </c>
      <c r="C276">
        <v>13660.648999999999</v>
      </c>
      <c r="D276">
        <v>4261.6610000000001</v>
      </c>
      <c r="E276">
        <v>27963.362000000001</v>
      </c>
      <c r="F276">
        <v>14523.941000000001</v>
      </c>
      <c r="G276">
        <v>1.9</v>
      </c>
      <c r="H276">
        <v>45.7</v>
      </c>
      <c r="I276">
        <v>3442675</v>
      </c>
      <c r="J276" s="1">
        <v>891.12</v>
      </c>
      <c r="K276" s="1">
        <f t="shared" si="45"/>
        <v>6.7924790985369343</v>
      </c>
      <c r="L276">
        <v>99192</v>
      </c>
      <c r="M276">
        <f t="shared" si="48"/>
        <v>15.329752446359636</v>
      </c>
      <c r="N276">
        <f t="shared" si="49"/>
        <v>31.380018403806446</v>
      </c>
      <c r="O276">
        <f t="shared" si="50"/>
        <v>1.2378923366277677</v>
      </c>
      <c r="P276">
        <f t="shared" si="51"/>
        <v>4.2187952682143974</v>
      </c>
      <c r="Q276">
        <f t="shared" si="52"/>
        <v>3.9680332880681446</v>
      </c>
      <c r="R276">
        <f t="shared" si="53"/>
        <v>8.1225680611733608</v>
      </c>
      <c r="S276">
        <f t="shared" si="46"/>
        <v>3863.3124607235836</v>
      </c>
      <c r="T276">
        <f t="shared" si="47"/>
        <v>28812.478668477273</v>
      </c>
      <c r="U276">
        <v>1009</v>
      </c>
      <c r="V276">
        <v>1590</v>
      </c>
      <c r="W276">
        <v>0.13100000000000001</v>
      </c>
    </row>
    <row r="277" spans="1:23" x14ac:dyDescent="0.3">
      <c r="A277">
        <v>2009</v>
      </c>
      <c r="B277" t="s">
        <v>3</v>
      </c>
      <c r="C277">
        <v>295269.636</v>
      </c>
      <c r="D277">
        <v>37568.087</v>
      </c>
      <c r="E277">
        <v>392387.01699999999</v>
      </c>
      <c r="F277">
        <v>96107.403000000006</v>
      </c>
      <c r="G277">
        <v>1.9</v>
      </c>
      <c r="H277">
        <v>45.7</v>
      </c>
      <c r="I277">
        <v>2511525</v>
      </c>
      <c r="J277" s="1">
        <v>29654.38</v>
      </c>
      <c r="K277" s="1">
        <f t="shared" si="45"/>
        <v>10.297365116955973</v>
      </c>
      <c r="L277">
        <v>53377</v>
      </c>
      <c r="M277">
        <f t="shared" si="48"/>
        <v>9.9570328565291195</v>
      </c>
      <c r="N277">
        <f t="shared" si="49"/>
        <v>13.232008796002479</v>
      </c>
      <c r="O277">
        <f t="shared" si="50"/>
        <v>14.958277142373657</v>
      </c>
      <c r="P277">
        <f t="shared" si="51"/>
        <v>38.266552393466121</v>
      </c>
      <c r="Q277">
        <f t="shared" si="52"/>
        <v>117.56587571296323</v>
      </c>
      <c r="R277">
        <f t="shared" si="53"/>
        <v>156.23456545326047</v>
      </c>
      <c r="S277">
        <f t="shared" si="46"/>
        <v>84.693222384012074</v>
      </c>
      <c r="T277">
        <f t="shared" si="47"/>
        <v>21252.824479151113</v>
      </c>
      <c r="U277">
        <v>1005</v>
      </c>
      <c r="V277">
        <v>1615</v>
      </c>
      <c r="W277">
        <v>5.6000000000000001E-2</v>
      </c>
    </row>
    <row r="278" spans="1:23" x14ac:dyDescent="0.3">
      <c r="A278">
        <v>2009</v>
      </c>
      <c r="B278" t="s">
        <v>4</v>
      </c>
      <c r="C278">
        <v>3149.5349999999999</v>
      </c>
      <c r="D278">
        <v>1281.415</v>
      </c>
      <c r="E278">
        <v>8195.26</v>
      </c>
      <c r="F278">
        <v>5191.2700000000004</v>
      </c>
      <c r="G278">
        <v>1.9</v>
      </c>
      <c r="H278">
        <v>45.7</v>
      </c>
      <c r="I278">
        <v>661716</v>
      </c>
      <c r="J278" s="1">
        <v>419.84</v>
      </c>
      <c r="K278" s="1">
        <f t="shared" si="45"/>
        <v>6.0398736863156692</v>
      </c>
      <c r="L278">
        <v>24897</v>
      </c>
      <c r="M278">
        <f t="shared" si="48"/>
        <v>7.5017506669207314</v>
      </c>
      <c r="N278">
        <f t="shared" si="49"/>
        <v>19.519959984756099</v>
      </c>
      <c r="O278">
        <f t="shared" si="50"/>
        <v>1.9365029710631148</v>
      </c>
      <c r="P278">
        <f t="shared" si="51"/>
        <v>7.8451631817879575</v>
      </c>
      <c r="Q278">
        <f t="shared" si="52"/>
        <v>4.7596476433998873</v>
      </c>
      <c r="R278">
        <f t="shared" si="53"/>
        <v>12.384859970138246</v>
      </c>
      <c r="S278">
        <f t="shared" si="46"/>
        <v>1576.1147103658539</v>
      </c>
      <c r="T278">
        <f t="shared" si="47"/>
        <v>37624.902526159254</v>
      </c>
      <c r="U278">
        <v>980</v>
      </c>
      <c r="V278">
        <v>1455</v>
      </c>
      <c r="W278">
        <v>0.16500000000000001</v>
      </c>
    </row>
    <row r="279" spans="1:23" x14ac:dyDescent="0.3">
      <c r="A279">
        <v>2009</v>
      </c>
      <c r="B279" t="s">
        <v>5</v>
      </c>
      <c r="C279">
        <v>4295.9949999999999</v>
      </c>
      <c r="D279">
        <v>1389.2249999999999</v>
      </c>
      <c r="E279">
        <v>11755.878000000001</v>
      </c>
      <c r="F279">
        <v>6566.4319999999998</v>
      </c>
      <c r="G279">
        <v>1.9</v>
      </c>
      <c r="H279">
        <v>45.7</v>
      </c>
      <c r="I279">
        <v>1774224</v>
      </c>
      <c r="J279" s="1">
        <v>755.09</v>
      </c>
      <c r="K279" s="1">
        <f t="shared" si="45"/>
        <v>6.6268369474426514</v>
      </c>
      <c r="L279">
        <v>91129</v>
      </c>
      <c r="M279">
        <f t="shared" si="48"/>
        <v>5.6893813982439179</v>
      </c>
      <c r="N279">
        <f t="shared" si="49"/>
        <v>15.56884344912527</v>
      </c>
      <c r="O279">
        <f t="shared" si="50"/>
        <v>0.78300428807185563</v>
      </c>
      <c r="P279">
        <f t="shared" si="51"/>
        <v>3.7010163316469624</v>
      </c>
      <c r="Q279">
        <f t="shared" si="52"/>
        <v>2.4213374410446482</v>
      </c>
      <c r="R279">
        <f t="shared" si="53"/>
        <v>6.6259266022779535</v>
      </c>
      <c r="S279">
        <f t="shared" si="46"/>
        <v>2349.6854679574622</v>
      </c>
      <c r="T279">
        <f t="shared" si="47"/>
        <v>51362.736610484353</v>
      </c>
      <c r="U279">
        <v>970</v>
      </c>
      <c r="V279">
        <v>1430</v>
      </c>
      <c r="W279">
        <v>9.6000000000000002E-2</v>
      </c>
    </row>
    <row r="280" spans="1:23" x14ac:dyDescent="0.3">
      <c r="A280">
        <v>2009</v>
      </c>
      <c r="B280" t="s">
        <v>6</v>
      </c>
      <c r="C280">
        <v>347042.48</v>
      </c>
      <c r="D280">
        <v>154433.60699999999</v>
      </c>
      <c r="E280">
        <v>1021330.126</v>
      </c>
      <c r="F280">
        <v>495931.77899999998</v>
      </c>
      <c r="G280">
        <v>1.9</v>
      </c>
      <c r="H280">
        <v>45.7</v>
      </c>
      <c r="I280">
        <v>6061951</v>
      </c>
      <c r="J280" s="1">
        <v>21115.67</v>
      </c>
      <c r="K280" s="1">
        <f t="shared" si="45"/>
        <v>9.9577706978615481</v>
      </c>
      <c r="L280">
        <v>219381</v>
      </c>
      <c r="M280">
        <f t="shared" si="48"/>
        <v>16.435305154892077</v>
      </c>
      <c r="N280">
        <f t="shared" si="49"/>
        <v>48.368350424116315</v>
      </c>
      <c r="O280">
        <f t="shared" si="50"/>
        <v>25.475891672499497</v>
      </c>
      <c r="P280">
        <f t="shared" si="51"/>
        <v>81.810588538244531</v>
      </c>
      <c r="Q280">
        <f t="shared" si="52"/>
        <v>57.249304720542938</v>
      </c>
      <c r="R280">
        <f t="shared" si="53"/>
        <v>168.48208208875329</v>
      </c>
      <c r="S280">
        <f t="shared" si="46"/>
        <v>287.08305253870708</v>
      </c>
      <c r="T280">
        <f t="shared" si="47"/>
        <v>36189.833933002759</v>
      </c>
      <c r="U280">
        <v>1030</v>
      </c>
      <c r="V280">
        <v>1540</v>
      </c>
      <c r="W280">
        <v>0.13500000000000001</v>
      </c>
    </row>
    <row r="281" spans="1:23" x14ac:dyDescent="0.3">
      <c r="A281">
        <v>2009</v>
      </c>
      <c r="B281" t="s">
        <v>7</v>
      </c>
      <c r="C281">
        <v>83470.675000000003</v>
      </c>
      <c r="D281">
        <v>14901.837</v>
      </c>
      <c r="E281">
        <v>152188.84599999999</v>
      </c>
      <c r="F281">
        <v>42614.313999999998</v>
      </c>
      <c r="G281">
        <v>1.9</v>
      </c>
      <c r="H281">
        <v>45.7</v>
      </c>
      <c r="I281">
        <v>1651216</v>
      </c>
      <c r="J281" s="1">
        <v>23292.73</v>
      </c>
      <c r="K281" s="1">
        <f t="shared" si="45"/>
        <v>10.055896573698925</v>
      </c>
      <c r="L281">
        <v>33583</v>
      </c>
      <c r="M281">
        <f t="shared" si="48"/>
        <v>3.5835505327198658</v>
      </c>
      <c r="N281">
        <f t="shared" si="49"/>
        <v>6.5337487705391339</v>
      </c>
      <c r="O281">
        <f t="shared" si="50"/>
        <v>9.0247653850253382</v>
      </c>
      <c r="P281">
        <f t="shared" si="51"/>
        <v>25.807837375606827</v>
      </c>
      <c r="Q281">
        <f t="shared" si="52"/>
        <v>50.551033299095941</v>
      </c>
      <c r="R281">
        <f t="shared" si="53"/>
        <v>92.167739411439811</v>
      </c>
      <c r="S281">
        <f t="shared" si="46"/>
        <v>70.889758306561745</v>
      </c>
      <c r="T281">
        <f t="shared" si="47"/>
        <v>20338.344589684209</v>
      </c>
      <c r="U281">
        <v>1000</v>
      </c>
      <c r="V281">
        <v>1530</v>
      </c>
      <c r="W281">
        <v>3.4000000000000002E-2</v>
      </c>
    </row>
    <row r="282" spans="1:23" x14ac:dyDescent="0.3">
      <c r="A282">
        <v>2009</v>
      </c>
      <c r="B282" t="s">
        <v>8</v>
      </c>
      <c r="C282">
        <v>574363.02399999998</v>
      </c>
      <c r="D282">
        <v>218042.06399999998</v>
      </c>
      <c r="E282">
        <v>1139433.8329999999</v>
      </c>
      <c r="F282">
        <v>551901.89199999999</v>
      </c>
      <c r="G282">
        <v>1.9</v>
      </c>
      <c r="H282">
        <v>45.7</v>
      </c>
      <c r="I282">
        <v>7928815</v>
      </c>
      <c r="J282" s="1">
        <v>47709.83</v>
      </c>
      <c r="K282" s="1">
        <f t="shared" si="45"/>
        <v>10.772892735309506</v>
      </c>
      <c r="L282">
        <v>212367</v>
      </c>
      <c r="M282">
        <f t="shared" si="48"/>
        <v>12.038672617362081</v>
      </c>
      <c r="N282">
        <f t="shared" si="49"/>
        <v>23.882580025961104</v>
      </c>
      <c r="O282">
        <f t="shared" si="50"/>
        <v>27.499956046395329</v>
      </c>
      <c r="P282">
        <f t="shared" si="51"/>
        <v>69.607109259075912</v>
      </c>
      <c r="Q282">
        <f t="shared" si="52"/>
        <v>72.439957799494621</v>
      </c>
      <c r="R282">
        <f t="shared" si="53"/>
        <v>143.70796052121278</v>
      </c>
      <c r="S282">
        <f t="shared" si="46"/>
        <v>166.18828866084829</v>
      </c>
      <c r="T282">
        <f t="shared" si="47"/>
        <v>26784.204196970164</v>
      </c>
      <c r="U282">
        <v>990</v>
      </c>
      <c r="V282">
        <v>1410</v>
      </c>
      <c r="W282">
        <v>0.08</v>
      </c>
    </row>
    <row r="283" spans="1:23" x14ac:dyDescent="0.3">
      <c r="A283">
        <v>2009</v>
      </c>
      <c r="B283" t="s">
        <v>9</v>
      </c>
      <c r="C283">
        <v>756488.34400000004</v>
      </c>
      <c r="D283">
        <v>336376.076</v>
      </c>
      <c r="E283">
        <v>1768793.4029999999</v>
      </c>
      <c r="F283">
        <v>955355.78599999996</v>
      </c>
      <c r="G283">
        <v>1.9</v>
      </c>
      <c r="H283">
        <v>45.7</v>
      </c>
      <c r="I283">
        <v>17872763</v>
      </c>
      <c r="J283" s="1">
        <v>34112.74</v>
      </c>
      <c r="K283" s="1">
        <f t="shared" si="45"/>
        <v>10.437426200536001</v>
      </c>
      <c r="L283">
        <v>539918</v>
      </c>
      <c r="M283">
        <f t="shared" si="48"/>
        <v>22.176123759041346</v>
      </c>
      <c r="N283">
        <f t="shared" si="49"/>
        <v>51.851402232714229</v>
      </c>
      <c r="O283">
        <f t="shared" si="50"/>
        <v>18.820597352519027</v>
      </c>
      <c r="P283">
        <f t="shared" si="51"/>
        <v>53.453167034106592</v>
      </c>
      <c r="Q283">
        <f t="shared" si="52"/>
        <v>42.326323243921493</v>
      </c>
      <c r="R283">
        <f t="shared" si="53"/>
        <v>98.965862357152048</v>
      </c>
      <c r="S283">
        <f t="shared" si="46"/>
        <v>523.93220245573946</v>
      </c>
      <c r="T283">
        <f t="shared" si="47"/>
        <v>30208.983356406618</v>
      </c>
      <c r="U283">
        <v>1000</v>
      </c>
      <c r="V283">
        <v>1460</v>
      </c>
      <c r="W283">
        <v>6.1800000000000001E-2</v>
      </c>
    </row>
    <row r="284" spans="1:23" x14ac:dyDescent="0.3">
      <c r="A284">
        <v>2009</v>
      </c>
      <c r="B284" t="s">
        <v>10</v>
      </c>
      <c r="C284">
        <v>280465.38099999999</v>
      </c>
      <c r="D284">
        <v>114558.052</v>
      </c>
      <c r="E284">
        <v>857383.32900000003</v>
      </c>
      <c r="F284">
        <v>363879.88699999999</v>
      </c>
      <c r="G284">
        <v>1.9</v>
      </c>
      <c r="H284">
        <v>45.7</v>
      </c>
      <c r="I284">
        <v>4012675</v>
      </c>
      <c r="J284" s="1">
        <v>19858</v>
      </c>
      <c r="K284" s="1">
        <f t="shared" si="45"/>
        <v>9.8963622275935386</v>
      </c>
      <c r="L284">
        <v>106163</v>
      </c>
      <c r="M284">
        <f t="shared" si="48"/>
        <v>14.123546228220365</v>
      </c>
      <c r="N284">
        <f t="shared" si="49"/>
        <v>43.175714019538724</v>
      </c>
      <c r="O284">
        <f t="shared" si="50"/>
        <v>28.549048203505144</v>
      </c>
      <c r="P284">
        <f t="shared" si="51"/>
        <v>90.682621194091226</v>
      </c>
      <c r="Q284">
        <f t="shared" si="52"/>
        <v>69.894865893699347</v>
      </c>
      <c r="R284">
        <f t="shared" si="53"/>
        <v>213.66876933716287</v>
      </c>
      <c r="S284">
        <f t="shared" si="46"/>
        <v>202.06843589485345</v>
      </c>
      <c r="T284">
        <f t="shared" si="47"/>
        <v>26456.914651697432</v>
      </c>
      <c r="U284">
        <v>1054</v>
      </c>
      <c r="V284">
        <v>1665</v>
      </c>
      <c r="W284">
        <v>4.5999999999999999E-2</v>
      </c>
    </row>
    <row r="285" spans="1:23" x14ac:dyDescent="0.3">
      <c r="A285">
        <v>2009</v>
      </c>
      <c r="B285" t="s">
        <v>11</v>
      </c>
      <c r="C285">
        <v>88510.044999999998</v>
      </c>
      <c r="D285">
        <v>35374.915999999997</v>
      </c>
      <c r="E285">
        <v>207751.49799999999</v>
      </c>
      <c r="F285">
        <v>91129.597999999998</v>
      </c>
      <c r="G285">
        <v>1.9</v>
      </c>
      <c r="H285">
        <v>45.7</v>
      </c>
      <c r="I285">
        <v>1022585</v>
      </c>
      <c r="J285" s="1">
        <v>2571.1</v>
      </c>
      <c r="K285" s="1">
        <f t="shared" si="45"/>
        <v>7.8520891018809351</v>
      </c>
      <c r="L285">
        <v>28517</v>
      </c>
      <c r="M285">
        <f t="shared" si="48"/>
        <v>34.424971801952474</v>
      </c>
      <c r="N285">
        <f t="shared" si="49"/>
        <v>80.802573995566107</v>
      </c>
      <c r="O285">
        <f t="shared" si="50"/>
        <v>34.593619112347632</v>
      </c>
      <c r="P285">
        <f t="shared" si="51"/>
        <v>89.11689297222236</v>
      </c>
      <c r="Q285">
        <f t="shared" si="52"/>
        <v>86.555195900585275</v>
      </c>
      <c r="R285">
        <f t="shared" si="53"/>
        <v>203.1630602834972</v>
      </c>
      <c r="S285">
        <f t="shared" si="46"/>
        <v>397.72276457547355</v>
      </c>
      <c r="T285">
        <f t="shared" si="47"/>
        <v>27887.168303857379</v>
      </c>
      <c r="U285">
        <v>1060</v>
      </c>
      <c r="V285">
        <v>1665</v>
      </c>
      <c r="W285">
        <v>5.8999999999999997E-2</v>
      </c>
    </row>
    <row r="286" spans="1:23" x14ac:dyDescent="0.3">
      <c r="A286">
        <v>2009</v>
      </c>
      <c r="B286" t="s">
        <v>12</v>
      </c>
      <c r="C286">
        <v>181155.30300000001</v>
      </c>
      <c r="D286">
        <v>41826.394</v>
      </c>
      <c r="E286">
        <v>411255.72000000003</v>
      </c>
      <c r="F286">
        <v>111594.62300000001</v>
      </c>
      <c r="G286">
        <v>1.9</v>
      </c>
      <c r="H286">
        <v>45.7</v>
      </c>
      <c r="I286">
        <v>4168732</v>
      </c>
      <c r="J286" s="1">
        <v>18449.990000000002</v>
      </c>
      <c r="K286" s="1">
        <f t="shared" si="45"/>
        <v>9.8228191074631059</v>
      </c>
      <c r="L286">
        <v>90848</v>
      </c>
      <c r="M286">
        <f t="shared" si="48"/>
        <v>9.8187209315560597</v>
      </c>
      <c r="N286">
        <f t="shared" si="49"/>
        <v>22.290295008289977</v>
      </c>
      <c r="O286">
        <f t="shared" si="50"/>
        <v>10.033361223508731</v>
      </c>
      <c r="P286">
        <f t="shared" si="51"/>
        <v>26.769440443760836</v>
      </c>
      <c r="Q286">
        <f t="shared" si="52"/>
        <v>43.455732582473523</v>
      </c>
      <c r="R286">
        <f t="shared" si="53"/>
        <v>98.652472742311105</v>
      </c>
      <c r="S286">
        <f t="shared" si="46"/>
        <v>225.94765634019311</v>
      </c>
      <c r="T286">
        <f t="shared" si="47"/>
        <v>21792.717785648012</v>
      </c>
      <c r="U286">
        <v>1040</v>
      </c>
      <c r="V286">
        <v>1630</v>
      </c>
      <c r="W286">
        <v>6.4000000000000001E-2</v>
      </c>
    </row>
    <row r="287" spans="1:23" x14ac:dyDescent="0.3">
      <c r="A287">
        <v>2009</v>
      </c>
      <c r="B287" t="s">
        <v>13</v>
      </c>
      <c r="C287">
        <v>143500.95600000001</v>
      </c>
      <c r="D287">
        <v>24394.523000000001</v>
      </c>
      <c r="E287">
        <v>265204.99599999998</v>
      </c>
      <c r="F287">
        <v>71832.978000000003</v>
      </c>
      <c r="G287">
        <v>1.9</v>
      </c>
      <c r="H287">
        <v>45.7</v>
      </c>
      <c r="I287">
        <v>2356219</v>
      </c>
      <c r="J287" s="1">
        <v>20452.14</v>
      </c>
      <c r="K287" s="1">
        <f t="shared" si="45"/>
        <v>9.9258428014727649</v>
      </c>
      <c r="L287">
        <v>48316</v>
      </c>
      <c r="M287">
        <f t="shared" si="48"/>
        <v>7.016427425198537</v>
      </c>
      <c r="N287">
        <f t="shared" si="49"/>
        <v>12.967102513477807</v>
      </c>
      <c r="O287">
        <f t="shared" si="50"/>
        <v>10.353249422061362</v>
      </c>
      <c r="P287">
        <f t="shared" si="51"/>
        <v>30.486545605480647</v>
      </c>
      <c r="Q287">
        <f t="shared" si="52"/>
        <v>60.903063764446344</v>
      </c>
      <c r="R287">
        <f t="shared" si="53"/>
        <v>112.55532529022132</v>
      </c>
      <c r="S287">
        <f t="shared" si="46"/>
        <v>115.20647717060416</v>
      </c>
      <c r="T287">
        <f t="shared" si="47"/>
        <v>20505.733974643274</v>
      </c>
      <c r="U287">
        <v>1020</v>
      </c>
      <c r="V287">
        <v>1555</v>
      </c>
      <c r="W287">
        <v>3.5999999999999997E-2</v>
      </c>
    </row>
    <row r="288" spans="1:23" x14ac:dyDescent="0.3">
      <c r="A288">
        <v>2009</v>
      </c>
      <c r="B288" t="s">
        <v>14</v>
      </c>
      <c r="C288">
        <v>289693.538</v>
      </c>
      <c r="D288">
        <v>54232.773000000001</v>
      </c>
      <c r="E288">
        <v>535019.42799999996</v>
      </c>
      <c r="F288">
        <v>162836.348</v>
      </c>
      <c r="G288">
        <v>1.9</v>
      </c>
      <c r="H288">
        <v>45.7</v>
      </c>
      <c r="I288">
        <v>2832027</v>
      </c>
      <c r="J288" s="1">
        <v>15802.27</v>
      </c>
      <c r="K288" s="1">
        <f t="shared" si="45"/>
        <v>9.6679088795814607</v>
      </c>
      <c r="L288">
        <v>71275</v>
      </c>
      <c r="M288">
        <f t="shared" si="48"/>
        <v>18.332400218449628</v>
      </c>
      <c r="N288">
        <f t="shared" si="49"/>
        <v>33.85712483079962</v>
      </c>
      <c r="O288">
        <f t="shared" si="50"/>
        <v>19.149807893780675</v>
      </c>
      <c r="P288">
        <f t="shared" si="51"/>
        <v>57.498162270345588</v>
      </c>
      <c r="Q288">
        <f t="shared" si="52"/>
        <v>102.29194071949173</v>
      </c>
      <c r="R288">
        <f t="shared" si="53"/>
        <v>188.91748842789985</v>
      </c>
      <c r="S288">
        <f t="shared" si="46"/>
        <v>179.21646700125993</v>
      </c>
      <c r="T288">
        <f t="shared" si="47"/>
        <v>25167.486044448022</v>
      </c>
      <c r="U288">
        <v>975</v>
      </c>
      <c r="V288">
        <v>1500</v>
      </c>
      <c r="W288">
        <v>6.2E-2</v>
      </c>
    </row>
    <row r="289" spans="1:23" x14ac:dyDescent="0.3">
      <c r="A289">
        <v>2009</v>
      </c>
      <c r="B289" t="s">
        <v>15</v>
      </c>
      <c r="C289">
        <v>107613.217</v>
      </c>
      <c r="D289">
        <v>28428.929</v>
      </c>
      <c r="E289">
        <v>237754.454</v>
      </c>
      <c r="F289">
        <v>85275.493000000002</v>
      </c>
      <c r="G289">
        <v>1.9</v>
      </c>
      <c r="H289">
        <v>45.7</v>
      </c>
      <c r="I289">
        <v>2249882</v>
      </c>
      <c r="J289" s="1">
        <v>16202.37</v>
      </c>
      <c r="K289" s="1">
        <f t="shared" si="45"/>
        <v>9.692912806816512</v>
      </c>
      <c r="L289">
        <v>45106</v>
      </c>
      <c r="M289">
        <f t="shared" si="48"/>
        <v>6.6418194992460977</v>
      </c>
      <c r="N289">
        <f t="shared" si="49"/>
        <v>14.6740541044304</v>
      </c>
      <c r="O289">
        <f t="shared" si="50"/>
        <v>12.635742230036954</v>
      </c>
      <c r="P289">
        <f t="shared" si="51"/>
        <v>37.902206871293693</v>
      </c>
      <c r="Q289">
        <f t="shared" si="52"/>
        <v>47.830604893945548</v>
      </c>
      <c r="R289">
        <f t="shared" si="53"/>
        <v>105.67418824631692</v>
      </c>
      <c r="S289">
        <f t="shared" si="46"/>
        <v>138.86129004583896</v>
      </c>
      <c r="T289">
        <f t="shared" si="47"/>
        <v>20048.162525856911</v>
      </c>
      <c r="U289">
        <v>1000</v>
      </c>
      <c r="V289">
        <v>1500</v>
      </c>
      <c r="W289">
        <v>6.2E-2</v>
      </c>
    </row>
    <row r="290" spans="1:23" x14ac:dyDescent="0.3">
      <c r="A290">
        <v>2010</v>
      </c>
      <c r="B290" t="s">
        <v>0</v>
      </c>
      <c r="C290">
        <v>2049069.2720000001</v>
      </c>
      <c r="D290">
        <v>609676.09400000004</v>
      </c>
      <c r="E290">
        <v>6837821.3710000003</v>
      </c>
      <c r="F290">
        <v>2234335.966</v>
      </c>
      <c r="G290">
        <v>1.8</v>
      </c>
      <c r="H290">
        <v>57.4</v>
      </c>
      <c r="I290">
        <v>10753880</v>
      </c>
      <c r="J290" s="1">
        <v>35673.71</v>
      </c>
      <c r="K290" s="1">
        <f t="shared" si="45"/>
        <v>10.482169281915503</v>
      </c>
      <c r="L290">
        <v>382897</v>
      </c>
      <c r="M290">
        <f t="shared" si="48"/>
        <v>57.439197436992117</v>
      </c>
      <c r="N290">
        <f t="shared" si="49"/>
        <v>191.67676619561016</v>
      </c>
      <c r="O290">
        <f t="shared" si="50"/>
        <v>56.693592824171368</v>
      </c>
      <c r="P290">
        <f t="shared" si="51"/>
        <v>207.77021558730431</v>
      </c>
      <c r="Q290">
        <f t="shared" si="52"/>
        <v>190.54232258496469</v>
      </c>
      <c r="R290">
        <f t="shared" si="53"/>
        <v>635.84691023146991</v>
      </c>
      <c r="S290">
        <f t="shared" si="46"/>
        <v>301.45112465173935</v>
      </c>
      <c r="T290">
        <f t="shared" si="47"/>
        <v>35605.47448920762</v>
      </c>
      <c r="U290">
        <v>1100</v>
      </c>
      <c r="V290">
        <v>1755</v>
      </c>
      <c r="W290">
        <v>0.11700000000000001</v>
      </c>
    </row>
    <row r="291" spans="1:23" x14ac:dyDescent="0.3">
      <c r="A291">
        <v>2010</v>
      </c>
      <c r="B291" t="s">
        <v>1</v>
      </c>
      <c r="C291">
        <v>3624416.88</v>
      </c>
      <c r="D291">
        <v>1254158.6429999999</v>
      </c>
      <c r="E291">
        <v>9763099.7119999994</v>
      </c>
      <c r="F291">
        <v>4142343.6669999999</v>
      </c>
      <c r="G291">
        <v>1.8</v>
      </c>
      <c r="H291">
        <v>57.4</v>
      </c>
      <c r="I291">
        <v>12538696</v>
      </c>
      <c r="J291" s="1">
        <v>70542.03</v>
      </c>
      <c r="K291" s="1">
        <f t="shared" si="45"/>
        <v>11.163963981374263</v>
      </c>
      <c r="L291">
        <v>452128</v>
      </c>
      <c r="M291">
        <f t="shared" si="48"/>
        <v>51.379537560798859</v>
      </c>
      <c r="N291">
        <f t="shared" si="49"/>
        <v>138.40117320128155</v>
      </c>
      <c r="O291">
        <f t="shared" si="50"/>
        <v>100.02305207814274</v>
      </c>
      <c r="P291">
        <f t="shared" si="51"/>
        <v>330.36478968785912</v>
      </c>
      <c r="Q291">
        <f t="shared" si="52"/>
        <v>289.0585177278403</v>
      </c>
      <c r="R291">
        <f t="shared" si="53"/>
        <v>778.6375642251794</v>
      </c>
      <c r="S291">
        <f t="shared" si="46"/>
        <v>177.74787598258797</v>
      </c>
      <c r="T291">
        <f t="shared" si="47"/>
        <v>36058.614069597032</v>
      </c>
      <c r="U291">
        <v>1180</v>
      </c>
      <c r="V291">
        <v>1805</v>
      </c>
      <c r="W291">
        <v>9.4E-2</v>
      </c>
    </row>
    <row r="292" spans="1:23" x14ac:dyDescent="0.3">
      <c r="A292">
        <v>2010</v>
      </c>
      <c r="B292" t="s">
        <v>2</v>
      </c>
      <c r="C292">
        <v>18479.162</v>
      </c>
      <c r="D292">
        <v>6610.8469999999998</v>
      </c>
      <c r="E292">
        <v>46442.523999999998</v>
      </c>
      <c r="F292">
        <v>21134.788</v>
      </c>
      <c r="G292">
        <v>1.8</v>
      </c>
      <c r="H292">
        <v>57.4</v>
      </c>
      <c r="I292">
        <v>3460725</v>
      </c>
      <c r="J292" s="1">
        <v>891.12</v>
      </c>
      <c r="K292" s="1">
        <f t="shared" si="45"/>
        <v>6.7924790985369343</v>
      </c>
      <c r="L292">
        <v>103052</v>
      </c>
      <c r="M292">
        <f t="shared" si="48"/>
        <v>20.737007361522579</v>
      </c>
      <c r="N292">
        <f t="shared" si="49"/>
        <v>52.117025765329018</v>
      </c>
      <c r="O292">
        <f t="shared" si="50"/>
        <v>1.9102491529953984</v>
      </c>
      <c r="P292">
        <f t="shared" si="51"/>
        <v>6.1070405767577602</v>
      </c>
      <c r="Q292">
        <f t="shared" si="52"/>
        <v>5.3396794024373504</v>
      </c>
      <c r="R292">
        <f t="shared" si="53"/>
        <v>13.419882828020141</v>
      </c>
      <c r="S292">
        <f t="shared" si="46"/>
        <v>3883.5678696471855</v>
      </c>
      <c r="T292">
        <f t="shared" si="47"/>
        <v>29777.575508022164</v>
      </c>
      <c r="U292">
        <v>1009</v>
      </c>
      <c r="V292">
        <v>1590</v>
      </c>
      <c r="W292">
        <v>0.13100000000000001</v>
      </c>
    </row>
    <row r="293" spans="1:23" x14ac:dyDescent="0.3">
      <c r="A293">
        <v>2010</v>
      </c>
      <c r="B293" t="s">
        <v>3</v>
      </c>
      <c r="C293">
        <v>593578.41</v>
      </c>
      <c r="D293">
        <v>53796.63</v>
      </c>
      <c r="E293">
        <v>985965.42700000003</v>
      </c>
      <c r="F293">
        <v>149904.033</v>
      </c>
      <c r="G293">
        <v>1.8</v>
      </c>
      <c r="H293">
        <v>57.4</v>
      </c>
      <c r="I293">
        <v>2503273</v>
      </c>
      <c r="J293" s="1">
        <v>29654.38</v>
      </c>
      <c r="K293" s="1">
        <f t="shared" si="45"/>
        <v>10.297365116955973</v>
      </c>
      <c r="L293">
        <v>55770</v>
      </c>
      <c r="M293">
        <f t="shared" si="48"/>
        <v>20.016551012025879</v>
      </c>
      <c r="N293">
        <f t="shared" si="49"/>
        <v>33.248559808028361</v>
      </c>
      <c r="O293">
        <f t="shared" si="50"/>
        <v>21.490516615646793</v>
      </c>
      <c r="P293">
        <f t="shared" si="51"/>
        <v>59.883214096105377</v>
      </c>
      <c r="Q293">
        <f t="shared" si="52"/>
        <v>237.12092528461739</v>
      </c>
      <c r="R293">
        <f t="shared" si="53"/>
        <v>393.87051552107982</v>
      </c>
      <c r="S293">
        <f t="shared" si="46"/>
        <v>84.414949832031553</v>
      </c>
      <c r="T293">
        <f t="shared" si="47"/>
        <v>22278.832552422369</v>
      </c>
      <c r="U293">
        <v>1005</v>
      </c>
      <c r="V293">
        <v>1615</v>
      </c>
      <c r="W293">
        <v>5.6000000000000001E-2</v>
      </c>
    </row>
    <row r="294" spans="1:23" x14ac:dyDescent="0.3">
      <c r="A294">
        <v>2010</v>
      </c>
      <c r="B294" t="s">
        <v>4</v>
      </c>
      <c r="C294">
        <v>12344.825000000001</v>
      </c>
      <c r="D294">
        <v>3501.6349999999998</v>
      </c>
      <c r="E294">
        <v>20540.084999999999</v>
      </c>
      <c r="F294">
        <v>8692.9050000000007</v>
      </c>
      <c r="G294">
        <v>1.8</v>
      </c>
      <c r="H294">
        <v>57.4</v>
      </c>
      <c r="I294">
        <v>660706</v>
      </c>
      <c r="J294" s="1">
        <v>419.84</v>
      </c>
      <c r="K294" s="1">
        <f t="shared" si="45"/>
        <v>6.0398736863156692</v>
      </c>
      <c r="L294">
        <v>26358</v>
      </c>
      <c r="M294">
        <f t="shared" si="48"/>
        <v>29.403641863567078</v>
      </c>
      <c r="N294">
        <f t="shared" si="49"/>
        <v>48.923601848323173</v>
      </c>
      <c r="O294">
        <f t="shared" si="50"/>
        <v>5.299838354729637</v>
      </c>
      <c r="P294">
        <f t="shared" si="51"/>
        <v>13.156994185008157</v>
      </c>
      <c r="Q294">
        <f t="shared" si="52"/>
        <v>18.684293770602959</v>
      </c>
      <c r="R294">
        <f t="shared" si="53"/>
        <v>31.088086077620002</v>
      </c>
      <c r="S294">
        <f t="shared" si="46"/>
        <v>1573.7090320121952</v>
      </c>
      <c r="T294">
        <f t="shared" si="47"/>
        <v>39893.689477619395</v>
      </c>
      <c r="U294">
        <v>980</v>
      </c>
      <c r="V294">
        <v>1455</v>
      </c>
      <c r="W294">
        <v>0.16500000000000001</v>
      </c>
    </row>
    <row r="295" spans="1:23" x14ac:dyDescent="0.3">
      <c r="A295">
        <v>2010</v>
      </c>
      <c r="B295" t="s">
        <v>5</v>
      </c>
      <c r="C295">
        <v>5984.5029999999997</v>
      </c>
      <c r="D295">
        <v>2015.3150000000001</v>
      </c>
      <c r="E295">
        <v>17740.381000000001</v>
      </c>
      <c r="F295">
        <v>8581.7469999999994</v>
      </c>
      <c r="G295">
        <v>1.8</v>
      </c>
      <c r="H295">
        <v>57.4</v>
      </c>
      <c r="I295">
        <v>1786448</v>
      </c>
      <c r="J295" s="1">
        <v>755.09</v>
      </c>
      <c r="K295" s="1">
        <f t="shared" si="45"/>
        <v>6.6268369474426514</v>
      </c>
      <c r="L295">
        <v>93643</v>
      </c>
      <c r="M295">
        <f t="shared" si="48"/>
        <v>7.9255492722721783</v>
      </c>
      <c r="N295">
        <f t="shared" si="49"/>
        <v>23.49439272139745</v>
      </c>
      <c r="O295">
        <f t="shared" si="50"/>
        <v>1.1281128809794632</v>
      </c>
      <c r="P295">
        <f t="shared" si="51"/>
        <v>4.8038045327935661</v>
      </c>
      <c r="Q295">
        <f t="shared" si="52"/>
        <v>3.3499452544938335</v>
      </c>
      <c r="R295">
        <f t="shared" si="53"/>
        <v>9.9305331025588206</v>
      </c>
      <c r="S295">
        <f t="shared" si="46"/>
        <v>2365.8742666437111</v>
      </c>
      <c r="T295">
        <f t="shared" si="47"/>
        <v>52418.542269352365</v>
      </c>
      <c r="U295">
        <v>970</v>
      </c>
      <c r="V295">
        <v>1430</v>
      </c>
      <c r="W295">
        <v>9.6000000000000002E-2</v>
      </c>
    </row>
    <row r="296" spans="1:23" x14ac:dyDescent="0.3">
      <c r="A296">
        <v>2010</v>
      </c>
      <c r="B296" t="s">
        <v>6</v>
      </c>
      <c r="C296">
        <v>570831.14199999999</v>
      </c>
      <c r="D296">
        <v>223280.79</v>
      </c>
      <c r="E296">
        <v>1592161.2679999999</v>
      </c>
      <c r="F296">
        <v>719212.56900000002</v>
      </c>
      <c r="G296">
        <v>1.8</v>
      </c>
      <c r="H296">
        <v>57.4</v>
      </c>
      <c r="I296">
        <v>6067021</v>
      </c>
      <c r="J296" s="1">
        <v>21115.67</v>
      </c>
      <c r="K296" s="1">
        <f t="shared" si="45"/>
        <v>9.9577706978615481</v>
      </c>
      <c r="L296">
        <v>226703</v>
      </c>
      <c r="M296">
        <f t="shared" si="48"/>
        <v>27.033532064102157</v>
      </c>
      <c r="N296">
        <f t="shared" si="49"/>
        <v>75.401882488218462</v>
      </c>
      <c r="O296">
        <f t="shared" si="50"/>
        <v>36.802376322745545</v>
      </c>
      <c r="P296">
        <f t="shared" si="51"/>
        <v>118.54459857646776</v>
      </c>
      <c r="Q296">
        <f t="shared" si="52"/>
        <v>94.087550051334915</v>
      </c>
      <c r="R296">
        <f t="shared" si="53"/>
        <v>262.42883748053617</v>
      </c>
      <c r="S296">
        <f t="shared" si="46"/>
        <v>287.32315858317548</v>
      </c>
      <c r="T296">
        <f t="shared" si="47"/>
        <v>37366.443926928878</v>
      </c>
      <c r="U296">
        <v>1030</v>
      </c>
      <c r="V296">
        <v>1540</v>
      </c>
      <c r="W296">
        <v>0.13500000000000001</v>
      </c>
    </row>
    <row r="297" spans="1:23" x14ac:dyDescent="0.3">
      <c r="A297">
        <v>2010</v>
      </c>
      <c r="B297" t="s">
        <v>7</v>
      </c>
      <c r="C297">
        <v>227499.08900000001</v>
      </c>
      <c r="D297">
        <v>27504.887999999999</v>
      </c>
      <c r="E297">
        <v>379687.935</v>
      </c>
      <c r="F297">
        <v>70119.202000000005</v>
      </c>
      <c r="G297">
        <v>1.8</v>
      </c>
      <c r="H297">
        <v>57.4</v>
      </c>
      <c r="I297">
        <v>1642327</v>
      </c>
      <c r="J297" s="1">
        <v>23292.73</v>
      </c>
      <c r="K297" s="1">
        <f t="shared" si="45"/>
        <v>10.055896573698925</v>
      </c>
      <c r="L297">
        <v>34651</v>
      </c>
      <c r="M297">
        <f t="shared" si="48"/>
        <v>9.7669568573542058</v>
      </c>
      <c r="N297">
        <f t="shared" si="49"/>
        <v>16.30070562789334</v>
      </c>
      <c r="O297">
        <f t="shared" si="50"/>
        <v>16.747510087820512</v>
      </c>
      <c r="P297">
        <f t="shared" si="51"/>
        <v>42.695030892142675</v>
      </c>
      <c r="Q297">
        <f t="shared" si="52"/>
        <v>138.52240692626987</v>
      </c>
      <c r="R297">
        <f t="shared" si="53"/>
        <v>231.18899890216747</v>
      </c>
      <c r="S297">
        <f t="shared" si="46"/>
        <v>70.508137088267461</v>
      </c>
      <c r="T297">
        <f t="shared" si="47"/>
        <v>21098.721509175699</v>
      </c>
      <c r="U297">
        <v>1000</v>
      </c>
      <c r="V297">
        <v>1530</v>
      </c>
      <c r="W297">
        <v>3.4000000000000002E-2</v>
      </c>
    </row>
    <row r="298" spans="1:23" x14ac:dyDescent="0.3">
      <c r="A298">
        <v>2010</v>
      </c>
      <c r="B298" t="s">
        <v>8</v>
      </c>
      <c r="C298">
        <v>1564733.365</v>
      </c>
      <c r="D298">
        <v>406755.87800000003</v>
      </c>
      <c r="E298">
        <v>2704167.1979999999</v>
      </c>
      <c r="F298">
        <v>958657.77</v>
      </c>
      <c r="G298">
        <v>1.8</v>
      </c>
      <c r="H298">
        <v>57.4</v>
      </c>
      <c r="I298">
        <v>7918293</v>
      </c>
      <c r="J298" s="1">
        <v>47709.83</v>
      </c>
      <c r="K298" s="1">
        <f t="shared" si="45"/>
        <v>10.772892735309506</v>
      </c>
      <c r="L298">
        <v>225760</v>
      </c>
      <c r="M298">
        <f t="shared" si="48"/>
        <v>32.796875717226406</v>
      </c>
      <c r="N298">
        <f t="shared" si="49"/>
        <v>56.679455743187511</v>
      </c>
      <c r="O298">
        <f t="shared" si="50"/>
        <v>51.369137009706513</v>
      </c>
      <c r="P298">
        <f t="shared" si="51"/>
        <v>121.06874170986094</v>
      </c>
      <c r="Q298">
        <f t="shared" si="52"/>
        <v>197.6099349948278</v>
      </c>
      <c r="R298">
        <f t="shared" si="53"/>
        <v>341.50885778033222</v>
      </c>
      <c r="S298">
        <f t="shared" si="46"/>
        <v>165.96774710788111</v>
      </c>
      <c r="T298">
        <f t="shared" si="47"/>
        <v>28511.195531663197</v>
      </c>
      <c r="U298">
        <v>990</v>
      </c>
      <c r="V298">
        <v>1410</v>
      </c>
      <c r="W298">
        <v>0.08</v>
      </c>
    </row>
    <row r="299" spans="1:23" x14ac:dyDescent="0.3">
      <c r="A299">
        <v>2010</v>
      </c>
      <c r="B299" t="s">
        <v>9</v>
      </c>
      <c r="C299">
        <v>1321157.6710000001</v>
      </c>
      <c r="D299">
        <v>525411.69700000004</v>
      </c>
      <c r="E299">
        <v>3089951.074</v>
      </c>
      <c r="F299">
        <v>1480767.483</v>
      </c>
      <c r="G299">
        <v>1.8</v>
      </c>
      <c r="H299">
        <v>57.4</v>
      </c>
      <c r="I299">
        <v>17845154</v>
      </c>
      <c r="J299" s="1">
        <v>34112.74</v>
      </c>
      <c r="K299" s="1">
        <f t="shared" si="45"/>
        <v>10.437426200536001</v>
      </c>
      <c r="L299">
        <v>554213</v>
      </c>
      <c r="M299">
        <f t="shared" si="48"/>
        <v>38.729157229820885</v>
      </c>
      <c r="N299">
        <f t="shared" si="49"/>
        <v>90.58055946253512</v>
      </c>
      <c r="O299">
        <f t="shared" si="50"/>
        <v>29.442822236221669</v>
      </c>
      <c r="P299">
        <f t="shared" si="51"/>
        <v>82.978688948271341</v>
      </c>
      <c r="Q299">
        <f t="shared" si="52"/>
        <v>74.034534585692001</v>
      </c>
      <c r="R299">
        <f t="shared" si="53"/>
        <v>173.15351125577286</v>
      </c>
      <c r="S299">
        <f t="shared" si="46"/>
        <v>523.1228567391538</v>
      </c>
      <c r="T299">
        <f t="shared" si="47"/>
        <v>31056.778775907453</v>
      </c>
      <c r="U299">
        <v>1000</v>
      </c>
      <c r="V299">
        <v>1460</v>
      </c>
      <c r="W299">
        <v>0.121</v>
      </c>
    </row>
    <row r="300" spans="1:23" x14ac:dyDescent="0.3">
      <c r="A300">
        <v>2010</v>
      </c>
      <c r="B300" t="s">
        <v>10</v>
      </c>
      <c r="C300">
        <v>552555.11800000002</v>
      </c>
      <c r="D300">
        <v>176938.28599999999</v>
      </c>
      <c r="E300">
        <v>1409938.4469999999</v>
      </c>
      <c r="F300">
        <v>540818.17299999995</v>
      </c>
      <c r="G300">
        <v>1.8</v>
      </c>
      <c r="H300">
        <v>57.4</v>
      </c>
      <c r="I300">
        <v>4003745</v>
      </c>
      <c r="J300" s="1">
        <v>19858</v>
      </c>
      <c r="K300" s="1">
        <f t="shared" si="45"/>
        <v>9.8963622275935386</v>
      </c>
      <c r="L300">
        <v>112475</v>
      </c>
      <c r="M300">
        <f t="shared" si="48"/>
        <v>27.825315641051468</v>
      </c>
      <c r="N300">
        <f t="shared" si="49"/>
        <v>71.001029660590191</v>
      </c>
      <c r="O300">
        <f t="shared" si="50"/>
        <v>44.193195620600214</v>
      </c>
      <c r="P300">
        <f t="shared" si="51"/>
        <v>135.07807640096959</v>
      </c>
      <c r="Q300">
        <f t="shared" si="52"/>
        <v>138.00956804192074</v>
      </c>
      <c r="R300">
        <f t="shared" si="53"/>
        <v>352.1549067185847</v>
      </c>
      <c r="S300">
        <f t="shared" si="46"/>
        <v>201.61874307583847</v>
      </c>
      <c r="T300">
        <f t="shared" si="47"/>
        <v>28092.448445143233</v>
      </c>
      <c r="U300">
        <v>1054</v>
      </c>
      <c r="V300">
        <v>1665</v>
      </c>
      <c r="W300">
        <v>4.5999999999999999E-2</v>
      </c>
    </row>
    <row r="301" spans="1:23" x14ac:dyDescent="0.3">
      <c r="A301">
        <v>2010</v>
      </c>
      <c r="B301" t="s">
        <v>11</v>
      </c>
      <c r="C301">
        <v>87762.513000000006</v>
      </c>
      <c r="D301">
        <v>49179.807999999997</v>
      </c>
      <c r="E301">
        <v>295514.011</v>
      </c>
      <c r="F301">
        <v>140309.40599999999</v>
      </c>
      <c r="G301">
        <v>1.8</v>
      </c>
      <c r="H301">
        <v>57.4</v>
      </c>
      <c r="I301">
        <v>1017567</v>
      </c>
      <c r="J301" s="1">
        <v>2571.1</v>
      </c>
      <c r="K301" s="1">
        <f t="shared" si="45"/>
        <v>7.8520891018809351</v>
      </c>
      <c r="L301">
        <v>30049</v>
      </c>
      <c r="M301">
        <f t="shared" si="48"/>
        <v>34.134227762436318</v>
      </c>
      <c r="N301">
        <f t="shared" si="49"/>
        <v>114.93680175800242</v>
      </c>
      <c r="O301">
        <f t="shared" si="50"/>
        <v>48.33078116723518</v>
      </c>
      <c r="P301">
        <f t="shared" si="51"/>
        <v>137.8871425665337</v>
      </c>
      <c r="Q301">
        <f t="shared" si="52"/>
        <v>86.247404839189954</v>
      </c>
      <c r="R301">
        <f t="shared" si="53"/>
        <v>290.41233746770484</v>
      </c>
      <c r="S301">
        <f t="shared" si="46"/>
        <v>395.77107074792889</v>
      </c>
      <c r="T301">
        <f t="shared" si="47"/>
        <v>29530.242234663663</v>
      </c>
      <c r="U301">
        <v>1060</v>
      </c>
      <c r="V301">
        <v>1665</v>
      </c>
      <c r="W301">
        <v>5.8999999999999997E-2</v>
      </c>
    </row>
    <row r="302" spans="1:23" x14ac:dyDescent="0.3">
      <c r="A302">
        <v>2010</v>
      </c>
      <c r="B302" t="s">
        <v>12</v>
      </c>
      <c r="C302">
        <v>339045.22600000002</v>
      </c>
      <c r="D302">
        <v>58792.67</v>
      </c>
      <c r="E302">
        <v>750300.946</v>
      </c>
      <c r="F302">
        <v>170387.29300000001</v>
      </c>
      <c r="G302">
        <v>1.8</v>
      </c>
      <c r="H302">
        <v>57.4</v>
      </c>
      <c r="I302">
        <v>4149477</v>
      </c>
      <c r="J302" s="1">
        <v>18449.990000000002</v>
      </c>
      <c r="K302" s="1">
        <f t="shared" si="45"/>
        <v>9.8228191074631059</v>
      </c>
      <c r="L302">
        <v>94818</v>
      </c>
      <c r="M302">
        <f t="shared" si="48"/>
        <v>18.376444973682911</v>
      </c>
      <c r="N302">
        <f t="shared" si="49"/>
        <v>40.666739981972889</v>
      </c>
      <c r="O302">
        <f t="shared" si="50"/>
        <v>14.168694030597109</v>
      </c>
      <c r="P302">
        <f t="shared" si="51"/>
        <v>41.062353882188042</v>
      </c>
      <c r="Q302">
        <f t="shared" si="52"/>
        <v>81.707941988833767</v>
      </c>
      <c r="R302">
        <f t="shared" si="53"/>
        <v>180.81819612447543</v>
      </c>
      <c r="S302">
        <f t="shared" si="46"/>
        <v>224.90402433822456</v>
      </c>
      <c r="T302">
        <f t="shared" si="47"/>
        <v>22850.590568401753</v>
      </c>
      <c r="U302">
        <v>1040</v>
      </c>
      <c r="V302">
        <v>1630</v>
      </c>
      <c r="W302">
        <v>6.4000000000000001E-2</v>
      </c>
    </row>
    <row r="303" spans="1:23" x14ac:dyDescent="0.3">
      <c r="A303">
        <v>2010</v>
      </c>
      <c r="B303" t="s">
        <v>13</v>
      </c>
      <c r="C303">
        <v>389442.91399999999</v>
      </c>
      <c r="D303">
        <v>45213.705000000002</v>
      </c>
      <c r="E303">
        <v>654647.91</v>
      </c>
      <c r="F303">
        <v>117046.683</v>
      </c>
      <c r="G303">
        <v>1.8</v>
      </c>
      <c r="H303">
        <v>57.4</v>
      </c>
      <c r="I303">
        <v>2335006</v>
      </c>
      <c r="J303" s="1">
        <v>20452.14</v>
      </c>
      <c r="K303" s="1">
        <f t="shared" si="45"/>
        <v>9.9258428014727649</v>
      </c>
      <c r="L303">
        <v>51120</v>
      </c>
      <c r="M303">
        <f t="shared" si="48"/>
        <v>19.041670651579736</v>
      </c>
      <c r="N303">
        <f t="shared" si="49"/>
        <v>32.008773165057548</v>
      </c>
      <c r="O303">
        <f t="shared" si="50"/>
        <v>19.363421335962308</v>
      </c>
      <c r="P303">
        <f t="shared" si="51"/>
        <v>50.126930294825797</v>
      </c>
      <c r="Q303">
        <f t="shared" si="52"/>
        <v>166.78454530737824</v>
      </c>
      <c r="R303">
        <f t="shared" si="53"/>
        <v>280.36241020365685</v>
      </c>
      <c r="S303">
        <f t="shared" si="46"/>
        <v>114.16927519565191</v>
      </c>
      <c r="T303">
        <f t="shared" si="47"/>
        <v>21892.877363056028</v>
      </c>
      <c r="U303">
        <v>1020</v>
      </c>
      <c r="V303">
        <v>1555</v>
      </c>
      <c r="W303">
        <v>3.5999999999999997E-2</v>
      </c>
    </row>
    <row r="304" spans="1:23" x14ac:dyDescent="0.3">
      <c r="A304">
        <v>2010</v>
      </c>
      <c r="B304" t="s">
        <v>14</v>
      </c>
      <c r="C304">
        <v>615832.76300000004</v>
      </c>
      <c r="D304">
        <v>100397.386</v>
      </c>
      <c r="E304">
        <v>1150852.1910000001</v>
      </c>
      <c r="F304">
        <v>263233.734</v>
      </c>
      <c r="G304">
        <v>1.8</v>
      </c>
      <c r="H304">
        <v>57.4</v>
      </c>
      <c r="I304">
        <v>2834259</v>
      </c>
      <c r="J304" s="1">
        <v>15802.27</v>
      </c>
      <c r="K304" s="1">
        <f t="shared" si="45"/>
        <v>9.6679088795814607</v>
      </c>
      <c r="L304">
        <v>72935</v>
      </c>
      <c r="M304">
        <f t="shared" si="48"/>
        <v>38.971158131078639</v>
      </c>
      <c r="N304">
        <f t="shared" si="49"/>
        <v>72.828282961878273</v>
      </c>
      <c r="O304">
        <f t="shared" si="50"/>
        <v>35.422798692709449</v>
      </c>
      <c r="P304">
        <f t="shared" si="51"/>
        <v>92.875680733482724</v>
      </c>
      <c r="Q304">
        <f t="shared" si="52"/>
        <v>217.2817526556324</v>
      </c>
      <c r="R304">
        <f t="shared" si="53"/>
        <v>406.05046715914108</v>
      </c>
      <c r="S304">
        <f t="shared" si="46"/>
        <v>179.35771253117431</v>
      </c>
      <c r="T304">
        <f t="shared" si="47"/>
        <v>25733.357466625315</v>
      </c>
      <c r="U304">
        <v>975</v>
      </c>
      <c r="V304">
        <v>1500</v>
      </c>
      <c r="W304">
        <v>0.124</v>
      </c>
    </row>
    <row r="305" spans="1:23" x14ac:dyDescent="0.3">
      <c r="A305">
        <v>2010</v>
      </c>
      <c r="B305" t="s">
        <v>15</v>
      </c>
      <c r="C305">
        <v>215904.68900000001</v>
      </c>
      <c r="D305">
        <v>37957.798999999999</v>
      </c>
      <c r="E305">
        <v>453659.14300000004</v>
      </c>
      <c r="F305">
        <v>123233.292</v>
      </c>
      <c r="G305">
        <v>1.8</v>
      </c>
      <c r="H305">
        <v>57.4</v>
      </c>
      <c r="I305">
        <v>2235025</v>
      </c>
      <c r="J305" s="1">
        <v>16202.37</v>
      </c>
      <c r="K305" s="1">
        <f t="shared" si="45"/>
        <v>9.692912806816512</v>
      </c>
      <c r="L305">
        <v>47829</v>
      </c>
      <c r="M305">
        <f t="shared" si="48"/>
        <v>13.325500466907002</v>
      </c>
      <c r="N305">
        <f t="shared" si="49"/>
        <v>27.999554571337406</v>
      </c>
      <c r="O305">
        <f t="shared" si="50"/>
        <v>16.983165288978871</v>
      </c>
      <c r="P305">
        <f t="shared" si="51"/>
        <v>55.137321506470848</v>
      </c>
      <c r="Q305">
        <f t="shared" si="52"/>
        <v>96.600570015995345</v>
      </c>
      <c r="R305">
        <f t="shared" si="53"/>
        <v>202.97721188801023</v>
      </c>
      <c r="S305">
        <f t="shared" si="46"/>
        <v>137.94432542893415</v>
      </c>
      <c r="T305">
        <f t="shared" si="47"/>
        <v>21399.760629075736</v>
      </c>
      <c r="U305">
        <v>1000</v>
      </c>
      <c r="V305">
        <v>1500</v>
      </c>
      <c r="W305">
        <v>6.2E-2</v>
      </c>
    </row>
    <row r="306" spans="1:23" x14ac:dyDescent="0.3">
      <c r="A306">
        <v>2011</v>
      </c>
      <c r="B306" t="s">
        <v>0</v>
      </c>
      <c r="C306">
        <v>2171872.8130000001</v>
      </c>
      <c r="D306">
        <v>521206.924</v>
      </c>
      <c r="E306">
        <v>9009694.1840000004</v>
      </c>
      <c r="F306">
        <v>2755542.89</v>
      </c>
      <c r="G306">
        <v>1.1000000000000001</v>
      </c>
      <c r="H306">
        <v>54.53</v>
      </c>
      <c r="I306">
        <v>10512441</v>
      </c>
      <c r="J306" s="1">
        <v>35673.71</v>
      </c>
      <c r="K306" s="1">
        <f t="shared" si="45"/>
        <v>10.482169281915503</v>
      </c>
      <c r="L306">
        <v>405608</v>
      </c>
      <c r="M306">
        <f t="shared" si="48"/>
        <v>60.881607575999247</v>
      </c>
      <c r="N306">
        <f t="shared" si="49"/>
        <v>252.55837377160941</v>
      </c>
      <c r="O306">
        <f t="shared" si="50"/>
        <v>49.580009438340724</v>
      </c>
      <c r="P306">
        <f t="shared" si="51"/>
        <v>262.1220789729046</v>
      </c>
      <c r="Q306">
        <f t="shared" si="52"/>
        <v>206.60023804176404</v>
      </c>
      <c r="R306">
        <f t="shared" si="53"/>
        <v>857.05063020092098</v>
      </c>
      <c r="S306">
        <f t="shared" si="46"/>
        <v>294.68314341289425</v>
      </c>
      <c r="T306">
        <f t="shared" si="47"/>
        <v>38583.617258826947</v>
      </c>
      <c r="U306">
        <v>1100</v>
      </c>
      <c r="V306">
        <v>1755</v>
      </c>
      <c r="W306">
        <v>0.24199999999999999</v>
      </c>
    </row>
    <row r="307" spans="1:23" x14ac:dyDescent="0.3">
      <c r="A307">
        <v>2011</v>
      </c>
      <c r="B307" t="s">
        <v>1</v>
      </c>
      <c r="C307">
        <v>2925577.736</v>
      </c>
      <c r="D307">
        <v>1107696.084</v>
      </c>
      <c r="E307">
        <v>12688677.448000001</v>
      </c>
      <c r="F307">
        <v>5250039.7510000002</v>
      </c>
      <c r="G307">
        <v>1.1000000000000001</v>
      </c>
      <c r="H307">
        <v>54.53</v>
      </c>
      <c r="I307">
        <v>12443372</v>
      </c>
      <c r="J307" s="1">
        <v>70542.03</v>
      </c>
      <c r="K307" s="1">
        <f t="shared" si="45"/>
        <v>11.163963981374263</v>
      </c>
      <c r="L307">
        <v>483475</v>
      </c>
      <c r="M307">
        <f t="shared" si="48"/>
        <v>41.472831672125118</v>
      </c>
      <c r="N307">
        <f t="shared" si="49"/>
        <v>179.8740048734067</v>
      </c>
      <c r="O307">
        <f t="shared" si="50"/>
        <v>89.018963991432543</v>
      </c>
      <c r="P307">
        <f t="shared" si="51"/>
        <v>421.91455427033765</v>
      </c>
      <c r="Q307">
        <f t="shared" si="52"/>
        <v>235.11132962994276</v>
      </c>
      <c r="R307">
        <f t="shared" si="53"/>
        <v>1019.7137438308523</v>
      </c>
      <c r="S307">
        <f t="shared" si="46"/>
        <v>176.39656811690847</v>
      </c>
      <c r="T307">
        <f t="shared" si="47"/>
        <v>38854.018026624937</v>
      </c>
      <c r="U307">
        <v>1180</v>
      </c>
      <c r="V307">
        <v>1805</v>
      </c>
      <c r="W307">
        <v>9.4E-2</v>
      </c>
    </row>
    <row r="308" spans="1:23" x14ac:dyDescent="0.3">
      <c r="A308">
        <v>2011</v>
      </c>
      <c r="B308" t="s">
        <v>2</v>
      </c>
      <c r="C308">
        <v>20633.393</v>
      </c>
      <c r="D308">
        <v>8000.7939999999999</v>
      </c>
      <c r="E308">
        <v>67075.917000000001</v>
      </c>
      <c r="F308">
        <v>29135.581999999999</v>
      </c>
      <c r="G308">
        <v>1.1000000000000001</v>
      </c>
      <c r="H308">
        <v>54.53</v>
      </c>
      <c r="I308">
        <v>3326002</v>
      </c>
      <c r="J308" s="1">
        <v>891.12</v>
      </c>
      <c r="K308" s="1">
        <f t="shared" si="45"/>
        <v>6.7924790985369343</v>
      </c>
      <c r="L308">
        <v>108111</v>
      </c>
      <c r="M308">
        <f t="shared" si="48"/>
        <v>23.154449456863272</v>
      </c>
      <c r="N308">
        <f t="shared" si="49"/>
        <v>75.271475222192294</v>
      </c>
      <c r="O308">
        <f t="shared" si="50"/>
        <v>2.405528920307324</v>
      </c>
      <c r="P308">
        <f t="shared" si="51"/>
        <v>8.7599412147076272</v>
      </c>
      <c r="Q308">
        <f t="shared" si="52"/>
        <v>6.2036622347190411</v>
      </c>
      <c r="R308">
        <f t="shared" si="53"/>
        <v>20.167130687233502</v>
      </c>
      <c r="S308">
        <f t="shared" si="46"/>
        <v>3732.3839662447258</v>
      </c>
      <c r="T308">
        <f t="shared" si="47"/>
        <v>32504.791037407671</v>
      </c>
      <c r="U308">
        <v>1009</v>
      </c>
      <c r="V308">
        <v>1590</v>
      </c>
      <c r="W308">
        <v>0.17599999999999999</v>
      </c>
    </row>
    <row r="309" spans="1:23" x14ac:dyDescent="0.3">
      <c r="A309">
        <v>2011</v>
      </c>
      <c r="B309" t="s">
        <v>3</v>
      </c>
      <c r="C309">
        <v>1356260.1680000001</v>
      </c>
      <c r="D309">
        <v>62467.207999999999</v>
      </c>
      <c r="E309">
        <v>2342225.5950000002</v>
      </c>
      <c r="F309">
        <v>212371.24100000001</v>
      </c>
      <c r="G309">
        <v>1.1000000000000001</v>
      </c>
      <c r="H309">
        <v>54.53</v>
      </c>
      <c r="I309">
        <v>2453180</v>
      </c>
      <c r="J309" s="1">
        <v>29654.38</v>
      </c>
      <c r="K309" s="1">
        <f t="shared" si="45"/>
        <v>10.297365116955973</v>
      </c>
      <c r="L309">
        <v>57468</v>
      </c>
      <c r="M309">
        <f t="shared" si="48"/>
        <v>45.735576599477042</v>
      </c>
      <c r="N309">
        <f t="shared" si="49"/>
        <v>78.984136407505403</v>
      </c>
      <c r="O309">
        <f t="shared" si="50"/>
        <v>25.46376865945426</v>
      </c>
      <c r="P309">
        <f t="shared" si="51"/>
        <v>86.569775148990288</v>
      </c>
      <c r="Q309">
        <f t="shared" si="52"/>
        <v>552.85799166795755</v>
      </c>
      <c r="R309">
        <f t="shared" si="53"/>
        <v>954.7711929006432</v>
      </c>
      <c r="S309">
        <f t="shared" si="46"/>
        <v>82.725722136156605</v>
      </c>
      <c r="T309">
        <f t="shared" si="47"/>
        <v>23425.920641779241</v>
      </c>
      <c r="U309">
        <v>1005</v>
      </c>
      <c r="V309">
        <v>1615</v>
      </c>
      <c r="W309">
        <v>5.6000000000000001E-2</v>
      </c>
    </row>
    <row r="310" spans="1:23" x14ac:dyDescent="0.3">
      <c r="A310">
        <v>2011</v>
      </c>
      <c r="B310" t="s">
        <v>4</v>
      </c>
      <c r="C310">
        <v>32489.365000000002</v>
      </c>
      <c r="D310">
        <v>3190.5549999999998</v>
      </c>
      <c r="E310">
        <v>53029.450000000004</v>
      </c>
      <c r="F310">
        <v>11883.46</v>
      </c>
      <c r="G310">
        <v>1.1000000000000001</v>
      </c>
      <c r="H310">
        <v>54.53</v>
      </c>
      <c r="I310">
        <v>652182</v>
      </c>
      <c r="J310" s="1">
        <v>419.84</v>
      </c>
      <c r="K310" s="1">
        <f t="shared" si="45"/>
        <v>6.0398736863156692</v>
      </c>
      <c r="L310">
        <v>27245</v>
      </c>
      <c r="M310">
        <f t="shared" si="48"/>
        <v>77.385110994664643</v>
      </c>
      <c r="N310">
        <f t="shared" si="49"/>
        <v>126.30871284298782</v>
      </c>
      <c r="O310">
        <f t="shared" si="50"/>
        <v>4.8921236709998128</v>
      </c>
      <c r="P310">
        <f t="shared" si="51"/>
        <v>18.221079391948873</v>
      </c>
      <c r="Q310">
        <f t="shared" si="52"/>
        <v>49.816408609866571</v>
      </c>
      <c r="R310">
        <f t="shared" si="53"/>
        <v>81.310815079226359</v>
      </c>
      <c r="S310">
        <f t="shared" si="46"/>
        <v>1553.4060594512196</v>
      </c>
      <c r="T310">
        <f t="shared" si="47"/>
        <v>41775.148654823344</v>
      </c>
      <c r="U310">
        <v>980</v>
      </c>
      <c r="V310">
        <v>1455</v>
      </c>
      <c r="W310">
        <v>0.22500000000000001</v>
      </c>
    </row>
    <row r="311" spans="1:23" x14ac:dyDescent="0.3">
      <c r="A311">
        <v>2011</v>
      </c>
      <c r="B311" t="s">
        <v>5</v>
      </c>
      <c r="C311">
        <v>14960.227000000001</v>
      </c>
      <c r="D311">
        <v>3292.8020000000001</v>
      </c>
      <c r="E311">
        <v>32700.608</v>
      </c>
      <c r="F311">
        <v>11874.549000000001</v>
      </c>
      <c r="G311">
        <v>1.1000000000000001</v>
      </c>
      <c r="H311">
        <v>54.53</v>
      </c>
      <c r="I311">
        <v>1718187</v>
      </c>
      <c r="J311" s="1">
        <v>755.09</v>
      </c>
      <c r="K311" s="1">
        <f t="shared" si="45"/>
        <v>6.6268369474426514</v>
      </c>
      <c r="L311">
        <v>94664</v>
      </c>
      <c r="M311">
        <f t="shared" si="48"/>
        <v>19.812508442702196</v>
      </c>
      <c r="N311">
        <f t="shared" si="49"/>
        <v>43.306901164099642</v>
      </c>
      <c r="O311">
        <f t="shared" si="50"/>
        <v>1.9164398287264424</v>
      </c>
      <c r="P311">
        <f t="shared" si="51"/>
        <v>6.9110923316263015</v>
      </c>
      <c r="Q311">
        <f t="shared" si="52"/>
        <v>8.7069841641218328</v>
      </c>
      <c r="R311">
        <f t="shared" si="53"/>
        <v>19.032042495956492</v>
      </c>
      <c r="S311">
        <f t="shared" si="46"/>
        <v>2275.4731224092493</v>
      </c>
      <c r="T311">
        <f t="shared" si="47"/>
        <v>55095.283575070702</v>
      </c>
      <c r="U311">
        <v>970</v>
      </c>
      <c r="V311">
        <v>1430</v>
      </c>
      <c r="W311">
        <v>0.112</v>
      </c>
    </row>
    <row r="312" spans="1:23" x14ac:dyDescent="0.3">
      <c r="A312">
        <v>2011</v>
      </c>
      <c r="B312" t="s">
        <v>6</v>
      </c>
      <c r="C312">
        <v>512209.005</v>
      </c>
      <c r="D312">
        <v>210428.098</v>
      </c>
      <c r="E312">
        <v>2104370.273</v>
      </c>
      <c r="F312">
        <v>929640.66700000002</v>
      </c>
      <c r="G312">
        <v>1.1000000000000001</v>
      </c>
      <c r="H312">
        <v>54.53</v>
      </c>
      <c r="I312">
        <v>5993771</v>
      </c>
      <c r="J312" s="1">
        <v>21115.67</v>
      </c>
      <c r="K312" s="1">
        <f t="shared" si="45"/>
        <v>9.9577706978615481</v>
      </c>
      <c r="L312">
        <v>236927</v>
      </c>
      <c r="M312">
        <f t="shared" si="48"/>
        <v>24.257293517089444</v>
      </c>
      <c r="N312">
        <f t="shared" si="49"/>
        <v>99.659176005307913</v>
      </c>
      <c r="O312">
        <f t="shared" si="50"/>
        <v>35.107797411679556</v>
      </c>
      <c r="P312">
        <f t="shared" si="51"/>
        <v>155.10113199186287</v>
      </c>
      <c r="Q312">
        <f t="shared" si="52"/>
        <v>85.456885990472443</v>
      </c>
      <c r="R312">
        <f t="shared" si="53"/>
        <v>351.09287174968813</v>
      </c>
      <c r="S312">
        <f t="shared" si="46"/>
        <v>283.85417085984011</v>
      </c>
      <c r="T312">
        <f t="shared" si="47"/>
        <v>39528.870889461738</v>
      </c>
      <c r="U312">
        <v>1030</v>
      </c>
      <c r="V312">
        <v>1540</v>
      </c>
      <c r="W312">
        <v>0.13500000000000001</v>
      </c>
    </row>
    <row r="313" spans="1:23" x14ac:dyDescent="0.3">
      <c r="A313">
        <v>2011</v>
      </c>
      <c r="B313" t="s">
        <v>7</v>
      </c>
      <c r="C313">
        <v>413266.67800000001</v>
      </c>
      <c r="D313">
        <v>35493.608</v>
      </c>
      <c r="E313">
        <v>792954.61300000001</v>
      </c>
      <c r="F313">
        <v>105612.81</v>
      </c>
      <c r="G313">
        <v>1.1000000000000001</v>
      </c>
      <c r="H313">
        <v>54.53</v>
      </c>
      <c r="I313">
        <v>1606899</v>
      </c>
      <c r="J313" s="1">
        <v>23292.73</v>
      </c>
      <c r="K313" s="1">
        <f t="shared" si="45"/>
        <v>10.055896573698925</v>
      </c>
      <c r="L313">
        <v>36160</v>
      </c>
      <c r="M313">
        <f t="shared" si="48"/>
        <v>17.742303199324425</v>
      </c>
      <c r="N313">
        <f t="shared" si="49"/>
        <v>34.043008827217761</v>
      </c>
      <c r="O313">
        <f t="shared" si="50"/>
        <v>22.088263170242808</v>
      </c>
      <c r="P313">
        <f t="shared" si="51"/>
        <v>65.724609947482705</v>
      </c>
      <c r="Q313">
        <f t="shared" si="52"/>
        <v>257.18273394905344</v>
      </c>
      <c r="R313">
        <f t="shared" si="53"/>
        <v>493.46885709680572</v>
      </c>
      <c r="S313">
        <f t="shared" si="46"/>
        <v>68.987147491942764</v>
      </c>
      <c r="T313">
        <f t="shared" si="47"/>
        <v>22502.970006204498</v>
      </c>
      <c r="U313">
        <v>1000</v>
      </c>
      <c r="V313">
        <v>1530</v>
      </c>
      <c r="W313">
        <v>8.6999999999999994E-2</v>
      </c>
    </row>
    <row r="314" spans="1:23" x14ac:dyDescent="0.3">
      <c r="A314">
        <v>2011</v>
      </c>
      <c r="B314" t="s">
        <v>8</v>
      </c>
      <c r="C314">
        <v>1243979.2209999999</v>
      </c>
      <c r="D314">
        <v>371169.73</v>
      </c>
      <c r="E314">
        <v>3948146.4189999998</v>
      </c>
      <c r="F314">
        <v>1329827.5</v>
      </c>
      <c r="G314">
        <v>1.1000000000000001</v>
      </c>
      <c r="H314">
        <v>54.53</v>
      </c>
      <c r="I314">
        <v>7774253</v>
      </c>
      <c r="J314" s="1">
        <v>47709.83</v>
      </c>
      <c r="K314" s="1">
        <f t="shared" si="45"/>
        <v>10.772892735309506</v>
      </c>
      <c r="L314">
        <v>239725</v>
      </c>
      <c r="M314">
        <f t="shared" si="48"/>
        <v>26.073855660353431</v>
      </c>
      <c r="N314">
        <f t="shared" si="49"/>
        <v>82.753311403540934</v>
      </c>
      <c r="O314">
        <f t="shared" si="50"/>
        <v>47.743459082178056</v>
      </c>
      <c r="P314">
        <f t="shared" si="51"/>
        <v>171.05534126558527</v>
      </c>
      <c r="Q314">
        <f t="shared" si="52"/>
        <v>160.01270102735273</v>
      </c>
      <c r="R314">
        <f t="shared" si="53"/>
        <v>507.84897520057552</v>
      </c>
      <c r="S314">
        <f t="shared" si="46"/>
        <v>162.94866278081477</v>
      </c>
      <c r="T314">
        <f t="shared" si="47"/>
        <v>30835.760040225086</v>
      </c>
      <c r="U314">
        <v>990</v>
      </c>
      <c r="V314">
        <v>1410</v>
      </c>
      <c r="W314">
        <v>0.08</v>
      </c>
    </row>
    <row r="315" spans="1:23" x14ac:dyDescent="0.3">
      <c r="A315">
        <v>2011</v>
      </c>
      <c r="B315" t="s">
        <v>9</v>
      </c>
      <c r="C315">
        <v>1567017.41</v>
      </c>
      <c r="D315">
        <v>505800.79800000001</v>
      </c>
      <c r="E315">
        <v>4656968.4840000002</v>
      </c>
      <c r="F315">
        <v>1986568.281</v>
      </c>
      <c r="G315">
        <v>1.1000000000000001</v>
      </c>
      <c r="H315">
        <v>54.53</v>
      </c>
      <c r="I315">
        <v>17544938</v>
      </c>
      <c r="J315" s="1">
        <v>34112.74</v>
      </c>
      <c r="K315" s="1">
        <f t="shared" si="45"/>
        <v>10.437426200536001</v>
      </c>
      <c r="L315">
        <v>577123</v>
      </c>
      <c r="M315">
        <f t="shared" si="48"/>
        <v>45.936427563426449</v>
      </c>
      <c r="N315">
        <f t="shared" si="49"/>
        <v>136.51698702596158</v>
      </c>
      <c r="O315">
        <f t="shared" si="50"/>
        <v>28.828873490462037</v>
      </c>
      <c r="P315">
        <f t="shared" si="51"/>
        <v>113.22743237964136</v>
      </c>
      <c r="Q315">
        <f t="shared" si="52"/>
        <v>89.314502564785357</v>
      </c>
      <c r="R315">
        <f t="shared" si="53"/>
        <v>265.43088861300049</v>
      </c>
      <c r="S315">
        <f t="shared" si="46"/>
        <v>514.32215647291889</v>
      </c>
      <c r="T315">
        <f t="shared" si="47"/>
        <v>32893.98913806364</v>
      </c>
      <c r="U315">
        <v>1000</v>
      </c>
      <c r="V315">
        <v>1460</v>
      </c>
      <c r="W315">
        <v>0.121</v>
      </c>
    </row>
    <row r="316" spans="1:23" x14ac:dyDescent="0.3">
      <c r="A316">
        <v>2011</v>
      </c>
      <c r="B316" t="s">
        <v>10</v>
      </c>
      <c r="C316">
        <v>511618.788</v>
      </c>
      <c r="D316">
        <v>204893.353</v>
      </c>
      <c r="E316">
        <v>1921557.2350000001</v>
      </c>
      <c r="F316">
        <v>745711.52599999995</v>
      </c>
      <c r="G316">
        <v>1.1000000000000001</v>
      </c>
      <c r="H316">
        <v>54.53</v>
      </c>
      <c r="I316">
        <v>3990033</v>
      </c>
      <c r="J316" s="1">
        <v>19858</v>
      </c>
      <c r="K316" s="1">
        <f t="shared" si="45"/>
        <v>9.8963622275935386</v>
      </c>
      <c r="L316">
        <v>117323</v>
      </c>
      <c r="M316">
        <f t="shared" si="48"/>
        <v>25.763862826065061</v>
      </c>
      <c r="N316">
        <f t="shared" si="49"/>
        <v>96.764892486655256</v>
      </c>
      <c r="O316">
        <f t="shared" si="50"/>
        <v>51.351292833918919</v>
      </c>
      <c r="P316">
        <f t="shared" si="51"/>
        <v>186.89357356192292</v>
      </c>
      <c r="Q316">
        <f t="shared" si="52"/>
        <v>128.22419964947659</v>
      </c>
      <c r="R316">
        <f t="shared" si="53"/>
        <v>481.58930891047765</v>
      </c>
      <c r="S316">
        <f t="shared" si="46"/>
        <v>200.92824050760399</v>
      </c>
      <c r="T316">
        <f t="shared" si="47"/>
        <v>29404.017460507221</v>
      </c>
      <c r="U316">
        <v>1054</v>
      </c>
      <c r="V316">
        <v>1665</v>
      </c>
      <c r="W316">
        <v>0.154</v>
      </c>
    </row>
    <row r="317" spans="1:23" x14ac:dyDescent="0.3">
      <c r="A317">
        <v>2011</v>
      </c>
      <c r="B317" t="s">
        <v>11</v>
      </c>
      <c r="C317">
        <v>113219.34699999999</v>
      </c>
      <c r="D317">
        <v>51417.396999999997</v>
      </c>
      <c r="E317">
        <v>408733.35800000001</v>
      </c>
      <c r="F317">
        <v>191726.80299999999</v>
      </c>
      <c r="G317">
        <v>1.1000000000000001</v>
      </c>
      <c r="H317">
        <v>54.53</v>
      </c>
      <c r="I317">
        <v>997855</v>
      </c>
      <c r="J317" s="1">
        <v>2571.1</v>
      </c>
      <c r="K317" s="1">
        <f t="shared" si="45"/>
        <v>7.8520891018809351</v>
      </c>
      <c r="L317">
        <v>31790</v>
      </c>
      <c r="M317">
        <f t="shared" si="48"/>
        <v>44.035372797635254</v>
      </c>
      <c r="N317">
        <f t="shared" si="49"/>
        <v>158.97217455563768</v>
      </c>
      <c r="O317">
        <f t="shared" si="50"/>
        <v>51.527924397833353</v>
      </c>
      <c r="P317">
        <f t="shared" si="51"/>
        <v>192.13894102850614</v>
      </c>
      <c r="Q317">
        <f t="shared" si="52"/>
        <v>113.46272454414719</v>
      </c>
      <c r="R317">
        <f t="shared" si="53"/>
        <v>409.61197568785042</v>
      </c>
      <c r="S317">
        <f t="shared" si="46"/>
        <v>388.1043133289254</v>
      </c>
      <c r="T317">
        <f t="shared" si="47"/>
        <v>31858.336131000997</v>
      </c>
      <c r="U317">
        <v>1060</v>
      </c>
      <c r="V317">
        <v>1665</v>
      </c>
      <c r="W317">
        <v>5.8999999999999997E-2</v>
      </c>
    </row>
    <row r="318" spans="1:23" x14ac:dyDescent="0.3">
      <c r="A318">
        <v>2011</v>
      </c>
      <c r="B318" t="s">
        <v>12</v>
      </c>
      <c r="C318">
        <v>530507.63399999996</v>
      </c>
      <c r="D318">
        <v>57180.241999999998</v>
      </c>
      <c r="E318">
        <v>1280808.58</v>
      </c>
      <c r="F318">
        <v>227567.535</v>
      </c>
      <c r="G318">
        <v>1.1000000000000001</v>
      </c>
      <c r="H318">
        <v>54.53</v>
      </c>
      <c r="I318">
        <v>4054182</v>
      </c>
      <c r="J318" s="1">
        <v>18449.990000000002</v>
      </c>
      <c r="K318" s="1">
        <f t="shared" si="45"/>
        <v>9.8228191074631059</v>
      </c>
      <c r="L318">
        <v>99403</v>
      </c>
      <c r="M318">
        <f t="shared" si="48"/>
        <v>28.753816885537603</v>
      </c>
      <c r="N318">
        <f t="shared" si="49"/>
        <v>69.420556867510498</v>
      </c>
      <c r="O318">
        <f t="shared" si="50"/>
        <v>14.104014570633485</v>
      </c>
      <c r="P318">
        <f t="shared" si="51"/>
        <v>56.131553788162442</v>
      </c>
      <c r="Q318">
        <f t="shared" si="52"/>
        <v>130.85441995450623</v>
      </c>
      <c r="R318">
        <f t="shared" si="53"/>
        <v>315.92281254270284</v>
      </c>
      <c r="S318">
        <f t="shared" si="46"/>
        <v>219.7389808883365</v>
      </c>
      <c r="T318">
        <f t="shared" si="47"/>
        <v>24518.632858613648</v>
      </c>
      <c r="U318">
        <v>1040</v>
      </c>
      <c r="V318">
        <v>1630</v>
      </c>
      <c r="W318">
        <v>6.4000000000000001E-2</v>
      </c>
    </row>
    <row r="319" spans="1:23" x14ac:dyDescent="0.3">
      <c r="A319">
        <v>2011</v>
      </c>
      <c r="B319" t="s">
        <v>13</v>
      </c>
      <c r="C319">
        <v>626530.84100000001</v>
      </c>
      <c r="D319">
        <v>47732.178999999996</v>
      </c>
      <c r="E319">
        <v>1281178.7509999999</v>
      </c>
      <c r="F319">
        <v>164778.86199999999</v>
      </c>
      <c r="G319">
        <v>1.1000000000000001</v>
      </c>
      <c r="H319">
        <v>54.53</v>
      </c>
      <c r="I319">
        <v>2276736</v>
      </c>
      <c r="J319" s="1">
        <v>20452.14</v>
      </c>
      <c r="K319" s="1">
        <f t="shared" si="45"/>
        <v>9.9258428014727649</v>
      </c>
      <c r="L319">
        <v>51983</v>
      </c>
      <c r="M319">
        <f t="shared" si="48"/>
        <v>30.633999229420493</v>
      </c>
      <c r="N319">
        <f t="shared" si="49"/>
        <v>62.642772394478037</v>
      </c>
      <c r="O319">
        <f t="shared" si="50"/>
        <v>20.965179537724179</v>
      </c>
      <c r="P319">
        <f t="shared" si="51"/>
        <v>72.375041287176032</v>
      </c>
      <c r="Q319">
        <f t="shared" si="52"/>
        <v>275.18818211685499</v>
      </c>
      <c r="R319">
        <f t="shared" si="53"/>
        <v>562.72609165050312</v>
      </c>
      <c r="S319">
        <f t="shared" si="46"/>
        <v>111.32018458704077</v>
      </c>
      <c r="T319">
        <f t="shared" si="47"/>
        <v>22832.247568448867</v>
      </c>
      <c r="U319">
        <v>1020</v>
      </c>
      <c r="V319">
        <v>1555</v>
      </c>
      <c r="W319">
        <v>7.0999999999999994E-2</v>
      </c>
    </row>
    <row r="320" spans="1:23" x14ac:dyDescent="0.3">
      <c r="A320">
        <v>2011</v>
      </c>
      <c r="B320" t="s">
        <v>14</v>
      </c>
      <c r="C320">
        <v>559403.02399999998</v>
      </c>
      <c r="D320">
        <v>112315.681</v>
      </c>
      <c r="E320">
        <v>1710255.2150000001</v>
      </c>
      <c r="F320">
        <v>375549.41499999998</v>
      </c>
      <c r="G320">
        <v>1.1000000000000001</v>
      </c>
      <c r="H320">
        <v>54.53</v>
      </c>
      <c r="I320">
        <v>2802266</v>
      </c>
      <c r="J320" s="1">
        <v>15802.27</v>
      </c>
      <c r="K320" s="1">
        <f t="shared" si="45"/>
        <v>9.6679088795814607</v>
      </c>
      <c r="L320">
        <v>75930</v>
      </c>
      <c r="M320">
        <f t="shared" si="48"/>
        <v>35.400168709938505</v>
      </c>
      <c r="N320">
        <f t="shared" si="49"/>
        <v>108.22845167181677</v>
      </c>
      <c r="O320">
        <f t="shared" si="50"/>
        <v>40.080306794572678</v>
      </c>
      <c r="P320">
        <f t="shared" si="51"/>
        <v>134.01633356719171</v>
      </c>
      <c r="Q320">
        <f t="shared" si="52"/>
        <v>199.6252404304231</v>
      </c>
      <c r="R320">
        <f t="shared" si="53"/>
        <v>610.31151753616541</v>
      </c>
      <c r="S320">
        <f t="shared" si="46"/>
        <v>177.33312998702084</v>
      </c>
      <c r="T320">
        <f t="shared" si="47"/>
        <v>27095.928794768235</v>
      </c>
      <c r="U320">
        <v>975</v>
      </c>
      <c r="V320">
        <v>1500</v>
      </c>
      <c r="W320">
        <v>0.124</v>
      </c>
    </row>
    <row r="321" spans="1:23" x14ac:dyDescent="0.3">
      <c r="A321">
        <v>2011</v>
      </c>
      <c r="B321" t="s">
        <v>15</v>
      </c>
      <c r="C321">
        <v>348311.435</v>
      </c>
      <c r="D321">
        <v>45491.92</v>
      </c>
      <c r="E321">
        <v>801970.57799999998</v>
      </c>
      <c r="F321">
        <v>168725.212</v>
      </c>
      <c r="G321">
        <v>1.1000000000000001</v>
      </c>
      <c r="H321">
        <v>54.53</v>
      </c>
      <c r="I321">
        <v>2181603</v>
      </c>
      <c r="J321" s="1">
        <v>16202.37</v>
      </c>
      <c r="K321" s="1">
        <f t="shared" si="45"/>
        <v>9.692912806816512</v>
      </c>
      <c r="L321">
        <v>50625</v>
      </c>
      <c r="M321">
        <f t="shared" si="48"/>
        <v>21.497560850665671</v>
      </c>
      <c r="N321">
        <f t="shared" si="49"/>
        <v>49.497115422003077</v>
      </c>
      <c r="O321">
        <f t="shared" si="50"/>
        <v>20.852519913109763</v>
      </c>
      <c r="P321">
        <f t="shared" si="51"/>
        <v>77.340016492459895</v>
      </c>
      <c r="Q321">
        <f t="shared" si="52"/>
        <v>159.65848735998256</v>
      </c>
      <c r="R321">
        <f t="shared" si="53"/>
        <v>367.60610340194802</v>
      </c>
      <c r="S321">
        <f t="shared" si="46"/>
        <v>134.64715347199206</v>
      </c>
      <c r="T321">
        <f t="shared" si="47"/>
        <v>23205.413633919645</v>
      </c>
      <c r="U321">
        <v>1000</v>
      </c>
      <c r="V321">
        <v>1500</v>
      </c>
      <c r="W321">
        <v>6.2E-2</v>
      </c>
    </row>
    <row r="322" spans="1:23" x14ac:dyDescent="0.3">
      <c r="A322">
        <v>2012</v>
      </c>
      <c r="B322" t="s">
        <v>0</v>
      </c>
      <c r="C322">
        <v>1223151.784</v>
      </c>
      <c r="D322">
        <v>325998.82</v>
      </c>
      <c r="E322">
        <v>10232845.968</v>
      </c>
      <c r="F322">
        <v>3081541.71</v>
      </c>
      <c r="G322">
        <v>0.67</v>
      </c>
      <c r="H322">
        <v>51.8</v>
      </c>
      <c r="I322">
        <v>10569111</v>
      </c>
      <c r="J322" s="1">
        <v>35673.71</v>
      </c>
      <c r="K322" s="1">
        <f t="shared" ref="K322:K385" si="54">LN(J322)</f>
        <v>10.482169281915503</v>
      </c>
      <c r="L322">
        <v>414608</v>
      </c>
      <c r="M322">
        <f t="shared" si="48"/>
        <v>34.287204330584061</v>
      </c>
      <c r="N322">
        <f t="shared" si="49"/>
        <v>286.84557810219349</v>
      </c>
      <c r="O322">
        <f t="shared" si="50"/>
        <v>30.844488245037827</v>
      </c>
      <c r="P322">
        <f t="shared" si="51"/>
        <v>291.56110764661287</v>
      </c>
      <c r="Q322">
        <f t="shared" si="52"/>
        <v>115.72891835462794</v>
      </c>
      <c r="R322">
        <f t="shared" si="53"/>
        <v>968.18417064595121</v>
      </c>
      <c r="S322">
        <f t="shared" ref="S322:S385" si="55">I322/J322</f>
        <v>296.27170821313513</v>
      </c>
      <c r="T322">
        <f t="shared" ref="T322:T385" si="56">(L322/I322)*10^6</f>
        <v>39228.275679950755</v>
      </c>
      <c r="U322">
        <v>1100</v>
      </c>
      <c r="V322">
        <v>1755</v>
      </c>
      <c r="W322">
        <v>0.24199999999999999</v>
      </c>
    </row>
    <row r="323" spans="1:23" x14ac:dyDescent="0.3">
      <c r="A323">
        <v>2012</v>
      </c>
      <c r="B323" t="s">
        <v>1</v>
      </c>
      <c r="C323">
        <v>2110365.9619999998</v>
      </c>
      <c r="D323">
        <v>646345.24699999997</v>
      </c>
      <c r="E323">
        <v>14799043.41</v>
      </c>
      <c r="F323">
        <v>5896384.9979999997</v>
      </c>
      <c r="G323">
        <v>0.67</v>
      </c>
      <c r="H323">
        <v>51.8</v>
      </c>
      <c r="I323">
        <v>12519571</v>
      </c>
      <c r="J323" s="1">
        <v>70542.03</v>
      </c>
      <c r="K323" s="1">
        <f t="shared" si="54"/>
        <v>11.163963981374263</v>
      </c>
      <c r="L323">
        <v>496512</v>
      </c>
      <c r="M323">
        <f t="shared" ref="M323:M386" si="57">C323/J323</f>
        <v>29.916433677908049</v>
      </c>
      <c r="N323">
        <f t="shared" ref="N323:N386" si="58">E323/J323</f>
        <v>209.79043855131474</v>
      </c>
      <c r="O323">
        <f t="shared" ref="O323:O386" si="59">(D323*1000)/I323</f>
        <v>51.626788729422117</v>
      </c>
      <c r="P323">
        <f t="shared" ref="P323:P386" si="60">(F323*1000)/I323</f>
        <v>470.97340619738486</v>
      </c>
      <c r="Q323">
        <f t="shared" ref="Q323:Q386" si="61">(C323*1000)/I323</f>
        <v>168.56535755098955</v>
      </c>
      <c r="R323">
        <f t="shared" ref="R323:R386" si="62">(E323*1000)/I323</f>
        <v>1182.0727251756471</v>
      </c>
      <c r="S323">
        <f t="shared" si="55"/>
        <v>177.47676101750972</v>
      </c>
      <c r="T323">
        <f t="shared" si="56"/>
        <v>39658.866905263771</v>
      </c>
      <c r="U323">
        <v>1180</v>
      </c>
      <c r="V323">
        <v>1805</v>
      </c>
      <c r="W323">
        <v>9.4E-2</v>
      </c>
    </row>
    <row r="324" spans="1:23" x14ac:dyDescent="0.3">
      <c r="A324">
        <v>2012</v>
      </c>
      <c r="B324" t="s">
        <v>2</v>
      </c>
      <c r="C324">
        <v>16003.134</v>
      </c>
      <c r="D324">
        <v>4977.9160000000002</v>
      </c>
      <c r="E324">
        <v>83079.051000000007</v>
      </c>
      <c r="F324">
        <v>34113.498</v>
      </c>
      <c r="G324">
        <v>0.67</v>
      </c>
      <c r="H324">
        <v>51.8</v>
      </c>
      <c r="I324">
        <v>3375222</v>
      </c>
      <c r="J324" s="1">
        <v>891.12</v>
      </c>
      <c r="K324" s="1">
        <f t="shared" si="54"/>
        <v>6.7924790985369343</v>
      </c>
      <c r="L324">
        <v>109772</v>
      </c>
      <c r="M324">
        <f t="shared" si="57"/>
        <v>17.958450040398599</v>
      </c>
      <c r="N324">
        <f t="shared" si="58"/>
        <v>93.229925262590911</v>
      </c>
      <c r="O324">
        <f t="shared" si="59"/>
        <v>1.4748410623064201</v>
      </c>
      <c r="P324">
        <f t="shared" si="60"/>
        <v>10.107038292592309</v>
      </c>
      <c r="Q324">
        <f t="shared" si="61"/>
        <v>4.7413574573761368</v>
      </c>
      <c r="R324">
        <f t="shared" si="62"/>
        <v>24.614396030838861</v>
      </c>
      <c r="S324">
        <f t="shared" si="55"/>
        <v>3787.6178292485861</v>
      </c>
      <c r="T324">
        <f t="shared" si="56"/>
        <v>32522.897753095942</v>
      </c>
      <c r="U324">
        <v>1009</v>
      </c>
      <c r="V324">
        <v>1590</v>
      </c>
      <c r="W324">
        <v>0.17599999999999999</v>
      </c>
    </row>
    <row r="325" spans="1:23" x14ac:dyDescent="0.3">
      <c r="A325">
        <v>2012</v>
      </c>
      <c r="B325" t="s">
        <v>3</v>
      </c>
      <c r="C325">
        <v>1477141.0490000001</v>
      </c>
      <c r="D325">
        <v>46312.303999999996</v>
      </c>
      <c r="E325">
        <v>3819366.6440000003</v>
      </c>
      <c r="F325">
        <v>258683.54499999998</v>
      </c>
      <c r="G325">
        <v>0.67</v>
      </c>
      <c r="H325">
        <v>51.8</v>
      </c>
      <c r="I325">
        <v>2449511</v>
      </c>
      <c r="J325" s="1">
        <v>29654.38</v>
      </c>
      <c r="K325" s="1">
        <f t="shared" si="54"/>
        <v>10.297365116955973</v>
      </c>
      <c r="L325">
        <v>58905</v>
      </c>
      <c r="M325">
        <f t="shared" si="57"/>
        <v>49.811901277315528</v>
      </c>
      <c r="N325">
        <f t="shared" si="58"/>
        <v>128.79603768482093</v>
      </c>
      <c r="O325">
        <f t="shared" si="59"/>
        <v>18.90675485841868</v>
      </c>
      <c r="P325">
        <f t="shared" si="60"/>
        <v>105.60619854330108</v>
      </c>
      <c r="Q325">
        <f t="shared" si="61"/>
        <v>603.03507475573701</v>
      </c>
      <c r="R325">
        <f t="shared" si="62"/>
        <v>1559.2363716676514</v>
      </c>
      <c r="S325">
        <f t="shared" si="55"/>
        <v>82.601996737075595</v>
      </c>
      <c r="T325">
        <f t="shared" si="56"/>
        <v>24047.656858858769</v>
      </c>
      <c r="U325">
        <v>1005</v>
      </c>
      <c r="V325">
        <v>1615</v>
      </c>
      <c r="W325">
        <v>5.6000000000000001E-2</v>
      </c>
    </row>
    <row r="326" spans="1:23" x14ac:dyDescent="0.3">
      <c r="A326">
        <v>2012</v>
      </c>
      <c r="B326" t="s">
        <v>4</v>
      </c>
      <c r="C326">
        <v>8100.26</v>
      </c>
      <c r="D326">
        <v>2015.845</v>
      </c>
      <c r="E326">
        <v>61129.71</v>
      </c>
      <c r="F326">
        <v>13899.305</v>
      </c>
      <c r="G326">
        <v>0.67</v>
      </c>
      <c r="H326">
        <v>51.8</v>
      </c>
      <c r="I326">
        <v>654774</v>
      </c>
      <c r="J326" s="1">
        <v>419.84</v>
      </c>
      <c r="K326" s="1">
        <f t="shared" si="54"/>
        <v>6.0398736863156692</v>
      </c>
      <c r="L326">
        <v>28517</v>
      </c>
      <c r="M326">
        <f t="shared" si="57"/>
        <v>19.29368330792683</v>
      </c>
      <c r="N326">
        <f t="shared" si="58"/>
        <v>145.60239615091464</v>
      </c>
      <c r="O326">
        <f t="shared" si="59"/>
        <v>3.0786882191412608</v>
      </c>
      <c r="P326">
        <f t="shared" si="60"/>
        <v>21.227637322190557</v>
      </c>
      <c r="Q326">
        <f t="shared" si="61"/>
        <v>12.371077654274604</v>
      </c>
      <c r="R326">
        <f t="shared" si="62"/>
        <v>93.360014295008654</v>
      </c>
      <c r="S326">
        <f t="shared" si="55"/>
        <v>1559.5798399390244</v>
      </c>
      <c r="T326">
        <f t="shared" si="56"/>
        <v>43552.431831441078</v>
      </c>
      <c r="U326">
        <v>980</v>
      </c>
      <c r="V326">
        <v>1455</v>
      </c>
      <c r="W326">
        <v>0.22500000000000001</v>
      </c>
    </row>
    <row r="327" spans="1:23" x14ac:dyDescent="0.3">
      <c r="A327">
        <v>2012</v>
      </c>
      <c r="B327" t="s">
        <v>5</v>
      </c>
      <c r="C327">
        <v>6995.6779999999999</v>
      </c>
      <c r="D327">
        <v>3198.933</v>
      </c>
      <c r="E327">
        <v>39696.286</v>
      </c>
      <c r="F327">
        <v>15073.482</v>
      </c>
      <c r="G327">
        <v>0.67</v>
      </c>
      <c r="H327">
        <v>51.8</v>
      </c>
      <c r="I327">
        <v>1734272</v>
      </c>
      <c r="J327" s="1">
        <v>755.09</v>
      </c>
      <c r="K327" s="1">
        <f t="shared" si="54"/>
        <v>6.6268369474426514</v>
      </c>
      <c r="L327">
        <v>97009</v>
      </c>
      <c r="M327">
        <f t="shared" si="57"/>
        <v>9.2646942748546532</v>
      </c>
      <c r="N327">
        <f t="shared" si="58"/>
        <v>52.571595438954297</v>
      </c>
      <c r="O327">
        <f t="shared" si="59"/>
        <v>1.8445393802125618</v>
      </c>
      <c r="P327">
        <f t="shared" si="60"/>
        <v>8.6915328160749876</v>
      </c>
      <c r="Q327">
        <f t="shared" si="61"/>
        <v>4.0337836279430217</v>
      </c>
      <c r="R327">
        <f t="shared" si="62"/>
        <v>22.88930802088715</v>
      </c>
      <c r="S327">
        <f t="shared" si="55"/>
        <v>2296.775218848084</v>
      </c>
      <c r="T327">
        <f t="shared" si="56"/>
        <v>55936.439036091222</v>
      </c>
      <c r="U327">
        <v>970</v>
      </c>
      <c r="V327">
        <v>1430</v>
      </c>
      <c r="W327">
        <v>0.112</v>
      </c>
    </row>
    <row r="328" spans="1:23" x14ac:dyDescent="0.3">
      <c r="A328">
        <v>2012</v>
      </c>
      <c r="B328" t="s">
        <v>6</v>
      </c>
      <c r="C328">
        <v>472024.32199999999</v>
      </c>
      <c r="D328">
        <v>137828.64199999999</v>
      </c>
      <c r="E328">
        <v>2576394.5950000002</v>
      </c>
      <c r="F328">
        <v>1067469.3089999999</v>
      </c>
      <c r="G328">
        <v>0.67</v>
      </c>
      <c r="H328">
        <v>51.8</v>
      </c>
      <c r="I328">
        <v>6016481</v>
      </c>
      <c r="J328" s="1">
        <v>21115.67</v>
      </c>
      <c r="K328" s="1">
        <f t="shared" si="54"/>
        <v>9.9577706978615481</v>
      </c>
      <c r="L328">
        <v>237951</v>
      </c>
      <c r="M328">
        <f t="shared" si="57"/>
        <v>22.354219496705529</v>
      </c>
      <c r="N328">
        <f t="shared" si="58"/>
        <v>122.01339550201345</v>
      </c>
      <c r="O328">
        <f t="shared" si="59"/>
        <v>22.908514462191437</v>
      </c>
      <c r="P328">
        <f t="shared" si="60"/>
        <v>177.42419680208411</v>
      </c>
      <c r="Q328">
        <f t="shared" si="61"/>
        <v>78.455216928300786</v>
      </c>
      <c r="R328">
        <f t="shared" si="62"/>
        <v>428.22284238909754</v>
      </c>
      <c r="S328">
        <f t="shared" si="55"/>
        <v>284.92967544955951</v>
      </c>
      <c r="T328">
        <f t="shared" si="56"/>
        <v>39549.863117659646</v>
      </c>
      <c r="U328">
        <v>1030</v>
      </c>
      <c r="V328">
        <v>1540</v>
      </c>
      <c r="W328">
        <v>0.13500000000000001</v>
      </c>
    </row>
    <row r="329" spans="1:23" x14ac:dyDescent="0.3">
      <c r="A329">
        <v>2012</v>
      </c>
      <c r="B329" t="s">
        <v>7</v>
      </c>
      <c r="C329">
        <v>628995.31999999995</v>
      </c>
      <c r="D329">
        <v>26661.185000000001</v>
      </c>
      <c r="E329">
        <v>1421949.933</v>
      </c>
      <c r="F329">
        <v>132273.995</v>
      </c>
      <c r="G329">
        <v>0.67</v>
      </c>
      <c r="H329">
        <v>51.8</v>
      </c>
      <c r="I329">
        <v>1600327</v>
      </c>
      <c r="J329" s="1">
        <v>23292.73</v>
      </c>
      <c r="K329" s="1">
        <f t="shared" si="54"/>
        <v>10.055896573698925</v>
      </c>
      <c r="L329">
        <v>36421</v>
      </c>
      <c r="M329">
        <f t="shared" si="57"/>
        <v>27.003932986816057</v>
      </c>
      <c r="N329">
        <f t="shared" si="58"/>
        <v>61.046941814033822</v>
      </c>
      <c r="O329">
        <f t="shared" si="59"/>
        <v>16.659835771064287</v>
      </c>
      <c r="P329">
        <f t="shared" si="60"/>
        <v>82.654354391321277</v>
      </c>
      <c r="Q329">
        <f t="shared" si="61"/>
        <v>393.0417470929379</v>
      </c>
      <c r="R329">
        <f t="shared" si="62"/>
        <v>888.53711335245862</v>
      </c>
      <c r="S329">
        <f t="shared" si="55"/>
        <v>68.704999371048388</v>
      </c>
      <c r="T329">
        <f t="shared" si="56"/>
        <v>22758.473736930016</v>
      </c>
      <c r="U329">
        <v>1000</v>
      </c>
      <c r="V329">
        <v>1530</v>
      </c>
      <c r="W329">
        <v>8.6999999999999994E-2</v>
      </c>
    </row>
    <row r="330" spans="1:23" x14ac:dyDescent="0.3">
      <c r="A330">
        <v>2012</v>
      </c>
      <c r="B330" t="s">
        <v>8</v>
      </c>
      <c r="C330">
        <v>1008933.615</v>
      </c>
      <c r="D330">
        <v>218269.247</v>
      </c>
      <c r="E330">
        <v>4957080.034</v>
      </c>
      <c r="F330">
        <v>1548096.747</v>
      </c>
      <c r="G330">
        <v>0.67</v>
      </c>
      <c r="H330">
        <v>51.8</v>
      </c>
      <c r="I330">
        <v>7778995</v>
      </c>
      <c r="J330" s="1">
        <v>47709.83</v>
      </c>
      <c r="K330" s="1">
        <f t="shared" si="54"/>
        <v>10.772892735309506</v>
      </c>
      <c r="L330">
        <v>244817</v>
      </c>
      <c r="M330">
        <f t="shared" si="57"/>
        <v>21.147290086759899</v>
      </c>
      <c r="N330">
        <f t="shared" si="58"/>
        <v>103.90060149030084</v>
      </c>
      <c r="O330">
        <f t="shared" si="59"/>
        <v>28.058797698160237</v>
      </c>
      <c r="P330">
        <f t="shared" si="60"/>
        <v>199.00986528465438</v>
      </c>
      <c r="Q330">
        <f t="shared" si="61"/>
        <v>129.69973820525658</v>
      </c>
      <c r="R330">
        <f t="shared" si="62"/>
        <v>637.23913358987886</v>
      </c>
      <c r="S330">
        <f t="shared" si="55"/>
        <v>163.04805529594216</v>
      </c>
      <c r="T330">
        <f t="shared" si="56"/>
        <v>31471.54613160183</v>
      </c>
      <c r="U330">
        <v>990</v>
      </c>
      <c r="V330">
        <v>1410</v>
      </c>
      <c r="W330">
        <v>0.08</v>
      </c>
    </row>
    <row r="331" spans="1:23" x14ac:dyDescent="0.3">
      <c r="A331">
        <v>2012</v>
      </c>
      <c r="B331" t="s">
        <v>9</v>
      </c>
      <c r="C331">
        <v>1019834.299</v>
      </c>
      <c r="D331">
        <v>341674.54</v>
      </c>
      <c r="E331">
        <v>5676802.7829999998</v>
      </c>
      <c r="F331">
        <v>2328242.821</v>
      </c>
      <c r="G331">
        <v>0.67</v>
      </c>
      <c r="H331">
        <v>51.8</v>
      </c>
      <c r="I331">
        <v>17554329</v>
      </c>
      <c r="J331" s="1">
        <v>34112.74</v>
      </c>
      <c r="K331" s="1">
        <f t="shared" si="54"/>
        <v>10.437426200536001</v>
      </c>
      <c r="L331">
        <v>582710</v>
      </c>
      <c r="M331">
        <f t="shared" si="57"/>
        <v>29.89599483946467</v>
      </c>
      <c r="N331">
        <f t="shared" si="58"/>
        <v>166.41298186542625</v>
      </c>
      <c r="O331">
        <f t="shared" si="59"/>
        <v>19.463833678860638</v>
      </c>
      <c r="P331">
        <f t="shared" si="60"/>
        <v>132.63069303304044</v>
      </c>
      <c r="Q331">
        <f t="shared" si="61"/>
        <v>58.095886148653136</v>
      </c>
      <c r="R331">
        <f t="shared" si="62"/>
        <v>323.38477779469667</v>
      </c>
      <c r="S331">
        <f t="shared" si="55"/>
        <v>514.5974495159287</v>
      </c>
      <c r="T331">
        <f t="shared" si="56"/>
        <v>33194.660986472343</v>
      </c>
      <c r="U331">
        <v>1000</v>
      </c>
      <c r="V331">
        <v>1460</v>
      </c>
      <c r="W331">
        <v>0.113</v>
      </c>
    </row>
    <row r="332" spans="1:23" x14ac:dyDescent="0.3">
      <c r="A332">
        <v>2012</v>
      </c>
      <c r="B332" t="s">
        <v>10</v>
      </c>
      <c r="C332">
        <v>468377.01299999998</v>
      </c>
      <c r="D332">
        <v>141403.85399999999</v>
      </c>
      <c r="E332">
        <v>2389934.2480000001</v>
      </c>
      <c r="F332">
        <v>887115.38</v>
      </c>
      <c r="G332">
        <v>0.67</v>
      </c>
      <c r="H332">
        <v>51.8</v>
      </c>
      <c r="I332">
        <v>3990278</v>
      </c>
      <c r="J332" s="1">
        <v>19858</v>
      </c>
      <c r="K332" s="1">
        <f t="shared" si="54"/>
        <v>9.8963622275935386</v>
      </c>
      <c r="L332">
        <v>120490</v>
      </c>
      <c r="M332">
        <f t="shared" si="57"/>
        <v>23.586313475677308</v>
      </c>
      <c r="N332">
        <f t="shared" si="58"/>
        <v>120.35120596233257</v>
      </c>
      <c r="O332">
        <f t="shared" si="59"/>
        <v>35.4370933554003</v>
      </c>
      <c r="P332">
        <f t="shared" si="60"/>
        <v>222.31919179565935</v>
      </c>
      <c r="Q332">
        <f t="shared" si="61"/>
        <v>117.37954423225649</v>
      </c>
      <c r="R332">
        <f t="shared" si="62"/>
        <v>598.93928392959083</v>
      </c>
      <c r="S332">
        <f t="shared" si="55"/>
        <v>200.94057810454225</v>
      </c>
      <c r="T332">
        <f t="shared" si="56"/>
        <v>30195.891113351001</v>
      </c>
      <c r="U332">
        <v>1054</v>
      </c>
      <c r="V332">
        <v>1665</v>
      </c>
      <c r="W332">
        <v>0.154</v>
      </c>
    </row>
    <row r="333" spans="1:23" x14ac:dyDescent="0.3">
      <c r="A333">
        <v>2012</v>
      </c>
      <c r="B333" t="s">
        <v>11</v>
      </c>
      <c r="C333">
        <v>123938.19100000001</v>
      </c>
      <c r="D333">
        <v>33554.451999999997</v>
      </c>
      <c r="E333">
        <v>532671.549</v>
      </c>
      <c r="F333">
        <v>225281.25499999998</v>
      </c>
      <c r="G333">
        <v>0.67</v>
      </c>
      <c r="H333">
        <v>51.8</v>
      </c>
      <c r="I333">
        <v>994287</v>
      </c>
      <c r="J333" s="1">
        <v>2571.1</v>
      </c>
      <c r="K333" s="1">
        <f t="shared" si="54"/>
        <v>7.8520891018809351</v>
      </c>
      <c r="L333">
        <v>32018</v>
      </c>
      <c r="M333">
        <f t="shared" si="57"/>
        <v>48.204344832950881</v>
      </c>
      <c r="N333">
        <f t="shared" si="58"/>
        <v>207.17651938858856</v>
      </c>
      <c r="O333">
        <f t="shared" si="59"/>
        <v>33.747250039475524</v>
      </c>
      <c r="P333">
        <f t="shared" si="60"/>
        <v>226.5756818705263</v>
      </c>
      <c r="Q333">
        <f t="shared" si="61"/>
        <v>124.6503182682666</v>
      </c>
      <c r="R333">
        <f t="shared" si="62"/>
        <v>535.73218698424103</v>
      </c>
      <c r="S333">
        <f t="shared" si="55"/>
        <v>386.71658045194664</v>
      </c>
      <c r="T333">
        <f t="shared" si="56"/>
        <v>32201.969853774619</v>
      </c>
      <c r="U333">
        <v>1060</v>
      </c>
      <c r="V333">
        <v>1665</v>
      </c>
      <c r="W333">
        <v>5.04E-2</v>
      </c>
    </row>
    <row r="334" spans="1:23" x14ac:dyDescent="0.3">
      <c r="A334">
        <v>2012</v>
      </c>
      <c r="B334" t="s">
        <v>12</v>
      </c>
      <c r="C334">
        <v>621908.39899999998</v>
      </c>
      <c r="D334">
        <v>40759.69</v>
      </c>
      <c r="E334">
        <v>1902716.9790000001</v>
      </c>
      <c r="F334">
        <v>268327.22499999998</v>
      </c>
      <c r="G334">
        <v>0.67</v>
      </c>
      <c r="H334">
        <v>51.8</v>
      </c>
      <c r="I334">
        <v>4050204</v>
      </c>
      <c r="J334" s="1">
        <v>18449.990000000002</v>
      </c>
      <c r="K334" s="1">
        <f t="shared" si="54"/>
        <v>9.8228191074631059</v>
      </c>
      <c r="L334">
        <v>101330</v>
      </c>
      <c r="M334">
        <f t="shared" si="57"/>
        <v>33.707790573328218</v>
      </c>
      <c r="N334">
        <f t="shared" si="58"/>
        <v>103.12834744083871</v>
      </c>
      <c r="O334">
        <f t="shared" si="59"/>
        <v>10.063614079685863</v>
      </c>
      <c r="P334">
        <f t="shared" si="60"/>
        <v>66.250298750383919</v>
      </c>
      <c r="Q334">
        <f t="shared" si="61"/>
        <v>153.54989501763367</v>
      </c>
      <c r="R334">
        <f t="shared" si="62"/>
        <v>469.7829983378615</v>
      </c>
      <c r="S334">
        <f t="shared" si="55"/>
        <v>219.52337101537722</v>
      </c>
      <c r="T334">
        <f t="shared" si="56"/>
        <v>25018.492895666488</v>
      </c>
      <c r="U334">
        <v>1040</v>
      </c>
      <c r="V334">
        <v>1630</v>
      </c>
      <c r="W334">
        <v>6.4000000000000001E-2</v>
      </c>
    </row>
    <row r="335" spans="1:23" x14ac:dyDescent="0.3">
      <c r="A335">
        <v>2012</v>
      </c>
      <c r="B335" t="s">
        <v>13</v>
      </c>
      <c r="C335">
        <v>701070.07499999995</v>
      </c>
      <c r="D335">
        <v>38721.824000000001</v>
      </c>
      <c r="E335">
        <v>1982248.8259999999</v>
      </c>
      <c r="F335">
        <v>203500.68599999999</v>
      </c>
      <c r="G335">
        <v>0.67</v>
      </c>
      <c r="H335">
        <v>51.8</v>
      </c>
      <c r="I335">
        <v>2259393</v>
      </c>
      <c r="J335" s="1">
        <v>20452.14</v>
      </c>
      <c r="K335" s="1">
        <f t="shared" si="54"/>
        <v>9.9258428014727649</v>
      </c>
      <c r="L335">
        <v>54120</v>
      </c>
      <c r="M335">
        <f t="shared" si="57"/>
        <v>34.278568159615567</v>
      </c>
      <c r="N335">
        <f t="shared" si="58"/>
        <v>96.921340554093604</v>
      </c>
      <c r="O335">
        <f t="shared" si="59"/>
        <v>17.138153477504797</v>
      </c>
      <c r="P335">
        <f t="shared" si="60"/>
        <v>90.068742356907364</v>
      </c>
      <c r="Q335">
        <f t="shared" si="61"/>
        <v>310.29133709806132</v>
      </c>
      <c r="R335">
        <f t="shared" si="62"/>
        <v>877.3368891556272</v>
      </c>
      <c r="S335">
        <f t="shared" si="55"/>
        <v>110.47220486462541</v>
      </c>
      <c r="T335">
        <f t="shared" si="56"/>
        <v>23953.336139396732</v>
      </c>
      <c r="U335">
        <v>1020</v>
      </c>
      <c r="V335">
        <v>1555</v>
      </c>
      <c r="W335">
        <v>7.0999999999999994E-2</v>
      </c>
    </row>
    <row r="336" spans="1:23" x14ac:dyDescent="0.3">
      <c r="A336">
        <v>2012</v>
      </c>
      <c r="B336" t="s">
        <v>14</v>
      </c>
      <c r="C336">
        <v>488087.89</v>
      </c>
      <c r="D336">
        <v>71879.888000000006</v>
      </c>
      <c r="E336">
        <v>2198343.105</v>
      </c>
      <c r="F336">
        <v>447429.30300000001</v>
      </c>
      <c r="G336">
        <v>0.67</v>
      </c>
      <c r="H336">
        <v>51.8</v>
      </c>
      <c r="I336">
        <v>2806531</v>
      </c>
      <c r="J336" s="1">
        <v>15802.27</v>
      </c>
      <c r="K336" s="1">
        <f t="shared" si="54"/>
        <v>9.6679088795814607</v>
      </c>
      <c r="L336">
        <v>78768</v>
      </c>
      <c r="M336">
        <f t="shared" si="57"/>
        <v>30.887201016056554</v>
      </c>
      <c r="N336">
        <f t="shared" si="58"/>
        <v>139.11565268787331</v>
      </c>
      <c r="O336">
        <f t="shared" si="59"/>
        <v>25.611649399204925</v>
      </c>
      <c r="P336">
        <f t="shared" si="60"/>
        <v>159.42432241083387</v>
      </c>
      <c r="Q336">
        <f t="shared" si="61"/>
        <v>173.91145510240221</v>
      </c>
      <c r="R336">
        <f t="shared" si="62"/>
        <v>783.29550074451345</v>
      </c>
      <c r="S336">
        <f t="shared" si="55"/>
        <v>177.60302791940651</v>
      </c>
      <c r="T336">
        <f t="shared" si="56"/>
        <v>28065.964708745421</v>
      </c>
      <c r="U336">
        <v>975</v>
      </c>
      <c r="V336">
        <v>1500</v>
      </c>
      <c r="W336">
        <v>0.13200000000000001</v>
      </c>
    </row>
    <row r="337" spans="1:23" x14ac:dyDescent="0.3">
      <c r="A337">
        <v>2012</v>
      </c>
      <c r="B337" t="s">
        <v>15</v>
      </c>
      <c r="C337">
        <v>490873.79</v>
      </c>
      <c r="D337">
        <v>32358.222999999998</v>
      </c>
      <c r="E337">
        <v>1292844.368</v>
      </c>
      <c r="F337">
        <v>201083.435</v>
      </c>
      <c r="G337">
        <v>0.67</v>
      </c>
      <c r="H337">
        <v>51.8</v>
      </c>
      <c r="I337">
        <v>2170460</v>
      </c>
      <c r="J337" s="1">
        <v>16202.37</v>
      </c>
      <c r="K337" s="1">
        <f t="shared" si="54"/>
        <v>9.692912806816512</v>
      </c>
      <c r="L337">
        <v>51363</v>
      </c>
      <c r="M337">
        <f t="shared" si="57"/>
        <v>30.296418980679984</v>
      </c>
      <c r="N337">
        <f t="shared" si="58"/>
        <v>79.793534402683065</v>
      </c>
      <c r="O337">
        <f t="shared" si="59"/>
        <v>14.90846318291975</v>
      </c>
      <c r="P337">
        <f t="shared" si="60"/>
        <v>92.645538272992823</v>
      </c>
      <c r="Q337">
        <f t="shared" si="61"/>
        <v>226.1611778148411</v>
      </c>
      <c r="R337">
        <f t="shared" si="62"/>
        <v>595.6545469623951</v>
      </c>
      <c r="S337">
        <f t="shared" si="55"/>
        <v>133.959414579472</v>
      </c>
      <c r="T337">
        <f t="shared" si="56"/>
        <v>23664.568801083642</v>
      </c>
      <c r="U337">
        <v>1000</v>
      </c>
      <c r="V337">
        <v>1500</v>
      </c>
      <c r="W337">
        <v>6.2E-2</v>
      </c>
    </row>
    <row r="338" spans="1:23" x14ac:dyDescent="0.3">
      <c r="A338">
        <v>2013</v>
      </c>
      <c r="B338" t="s">
        <v>0</v>
      </c>
      <c r="C338">
        <v>909231.30700000003</v>
      </c>
      <c r="D338">
        <v>204757.75200000001</v>
      </c>
      <c r="E338">
        <v>11142077.275</v>
      </c>
      <c r="F338">
        <v>3286299.4619999998</v>
      </c>
      <c r="G338">
        <v>0.55000000000000004</v>
      </c>
      <c r="H338">
        <v>49.21</v>
      </c>
      <c r="I338">
        <v>10631278</v>
      </c>
      <c r="J338" s="1">
        <v>35673.71</v>
      </c>
      <c r="K338" s="1">
        <f t="shared" si="54"/>
        <v>10.482169281915503</v>
      </c>
      <c r="L338">
        <v>425366</v>
      </c>
      <c r="M338">
        <f t="shared" si="57"/>
        <v>25.487433378810337</v>
      </c>
      <c r="N338">
        <f t="shared" si="58"/>
        <v>312.33301148100384</v>
      </c>
      <c r="O338">
        <f t="shared" si="59"/>
        <v>19.25993770457324</v>
      </c>
      <c r="P338">
        <f t="shared" si="60"/>
        <v>309.11612526734791</v>
      </c>
      <c r="Q338">
        <f t="shared" si="61"/>
        <v>85.524177525975716</v>
      </c>
      <c r="R338">
        <f t="shared" si="62"/>
        <v>1048.0468364198548</v>
      </c>
      <c r="S338">
        <f t="shared" si="55"/>
        <v>298.01436407931783</v>
      </c>
      <c r="T338">
        <f t="shared" si="56"/>
        <v>40010.80585043491</v>
      </c>
      <c r="U338">
        <v>1100</v>
      </c>
      <c r="V338">
        <v>1755</v>
      </c>
      <c r="W338">
        <v>0.24199999999999999</v>
      </c>
    </row>
    <row r="339" spans="1:23" x14ac:dyDescent="0.3">
      <c r="A339">
        <v>2013</v>
      </c>
      <c r="B339" t="s">
        <v>1</v>
      </c>
      <c r="C339">
        <v>1231303.787</v>
      </c>
      <c r="D339">
        <v>371212.18400000001</v>
      </c>
      <c r="E339">
        <v>16030347.197000001</v>
      </c>
      <c r="F339">
        <v>6267597.182</v>
      </c>
      <c r="G339">
        <v>0.55000000000000004</v>
      </c>
      <c r="H339">
        <v>49.21</v>
      </c>
      <c r="I339">
        <v>12604244</v>
      </c>
      <c r="J339" s="1">
        <v>70542.03</v>
      </c>
      <c r="K339" s="1">
        <f t="shared" si="54"/>
        <v>11.163963981374263</v>
      </c>
      <c r="L339">
        <v>511943</v>
      </c>
      <c r="M339">
        <f t="shared" si="57"/>
        <v>17.454895854287155</v>
      </c>
      <c r="N339">
        <f t="shared" si="58"/>
        <v>227.24533440560188</v>
      </c>
      <c r="O339">
        <f t="shared" si="59"/>
        <v>29.451364476917458</v>
      </c>
      <c r="P339">
        <f t="shared" si="60"/>
        <v>497.26085769205991</v>
      </c>
      <c r="Q339">
        <f t="shared" si="61"/>
        <v>97.689618433283272</v>
      </c>
      <c r="R339">
        <f t="shared" si="62"/>
        <v>1271.8213957933533</v>
      </c>
      <c r="S339">
        <f t="shared" si="55"/>
        <v>178.67708088355269</v>
      </c>
      <c r="T339">
        <f t="shared" si="56"/>
        <v>40616.716083884123</v>
      </c>
      <c r="U339">
        <v>1180</v>
      </c>
      <c r="V339">
        <v>1805</v>
      </c>
      <c r="W339">
        <v>8.5999999999999993E-2</v>
      </c>
    </row>
    <row r="340" spans="1:23" x14ac:dyDescent="0.3">
      <c r="A340">
        <v>2013</v>
      </c>
      <c r="B340" t="s">
        <v>2</v>
      </c>
      <c r="C340">
        <v>6601.9120000000003</v>
      </c>
      <c r="D340">
        <v>3908.1570000000002</v>
      </c>
      <c r="E340">
        <v>89680.963000000003</v>
      </c>
      <c r="F340">
        <v>38021.654999999999</v>
      </c>
      <c r="G340">
        <v>0.55000000000000004</v>
      </c>
      <c r="H340">
        <v>49.21</v>
      </c>
      <c r="I340">
        <v>3421829</v>
      </c>
      <c r="J340" s="1">
        <v>891.12</v>
      </c>
      <c r="K340" s="1">
        <f t="shared" si="54"/>
        <v>6.7924790985369343</v>
      </c>
      <c r="L340">
        <v>112881</v>
      </c>
      <c r="M340">
        <f t="shared" si="57"/>
        <v>7.4085555256306677</v>
      </c>
      <c r="N340">
        <f t="shared" si="58"/>
        <v>100.63848078822157</v>
      </c>
      <c r="O340">
        <f t="shared" si="59"/>
        <v>1.1421251617190689</v>
      </c>
      <c r="P340">
        <f t="shared" si="60"/>
        <v>11.111500603916793</v>
      </c>
      <c r="Q340">
        <f t="shared" si="61"/>
        <v>1.9293518174052531</v>
      </c>
      <c r="R340">
        <f t="shared" si="62"/>
        <v>26.20848762460076</v>
      </c>
      <c r="S340">
        <f t="shared" si="55"/>
        <v>3839.9194272376335</v>
      </c>
      <c r="T340">
        <f t="shared" si="56"/>
        <v>32988.498256341853</v>
      </c>
      <c r="U340">
        <v>1009</v>
      </c>
      <c r="V340">
        <v>1590</v>
      </c>
      <c r="W340">
        <v>0.17599999999999999</v>
      </c>
    </row>
    <row r="341" spans="1:23" x14ac:dyDescent="0.3">
      <c r="A341">
        <v>2013</v>
      </c>
      <c r="B341" t="s">
        <v>3</v>
      </c>
      <c r="C341">
        <v>257146.38399999999</v>
      </c>
      <c r="D341">
        <v>32355.816999999999</v>
      </c>
      <c r="E341">
        <v>4076513.0280000004</v>
      </c>
      <c r="F341">
        <v>291039.36199999996</v>
      </c>
      <c r="G341">
        <v>0.55000000000000004</v>
      </c>
      <c r="H341">
        <v>49.21</v>
      </c>
      <c r="I341">
        <v>2449193</v>
      </c>
      <c r="J341" s="1">
        <v>29654.38</v>
      </c>
      <c r="K341" s="1">
        <f t="shared" si="54"/>
        <v>10.297365116955973</v>
      </c>
      <c r="L341">
        <v>60537</v>
      </c>
      <c r="M341">
        <f t="shared" si="57"/>
        <v>8.6714469835484671</v>
      </c>
      <c r="N341">
        <f t="shared" si="58"/>
        <v>137.46748466836939</v>
      </c>
      <c r="O341">
        <f t="shared" si="59"/>
        <v>13.210807396558785</v>
      </c>
      <c r="P341">
        <f t="shared" si="60"/>
        <v>118.83071770987421</v>
      </c>
      <c r="Q341">
        <f t="shared" si="61"/>
        <v>104.99229093011454</v>
      </c>
      <c r="R341">
        <f t="shared" si="62"/>
        <v>1664.4311117988661</v>
      </c>
      <c r="S341">
        <f t="shared" si="55"/>
        <v>82.591273194718624</v>
      </c>
      <c r="T341">
        <f t="shared" si="56"/>
        <v>24717.121108871372</v>
      </c>
      <c r="U341">
        <v>1005</v>
      </c>
      <c r="V341">
        <v>1615</v>
      </c>
      <c r="W341">
        <v>5.6000000000000001E-2</v>
      </c>
    </row>
    <row r="342" spans="1:23" x14ac:dyDescent="0.3">
      <c r="A342">
        <v>2013</v>
      </c>
      <c r="B342" t="s">
        <v>4</v>
      </c>
      <c r="C342">
        <v>3996.0830000000001</v>
      </c>
      <c r="D342">
        <v>1666.9829999999999</v>
      </c>
      <c r="E342">
        <v>65125.793000000005</v>
      </c>
      <c r="F342">
        <v>15566.288</v>
      </c>
      <c r="G342">
        <v>0.55000000000000004</v>
      </c>
      <c r="H342">
        <v>49.21</v>
      </c>
      <c r="I342">
        <v>657391</v>
      </c>
      <c r="J342" s="1">
        <v>419.84</v>
      </c>
      <c r="K342" s="1">
        <f t="shared" si="54"/>
        <v>6.0398736863156692</v>
      </c>
      <c r="L342">
        <v>28824</v>
      </c>
      <c r="M342">
        <f t="shared" si="57"/>
        <v>9.5181092797256106</v>
      </c>
      <c r="N342">
        <f t="shared" si="58"/>
        <v>155.12050543064026</v>
      </c>
      <c r="O342">
        <f t="shared" si="59"/>
        <v>2.5357557374530533</v>
      </c>
      <c r="P342">
        <f t="shared" si="60"/>
        <v>23.678888211125493</v>
      </c>
      <c r="Q342">
        <f t="shared" si="61"/>
        <v>6.0787004993983791</v>
      </c>
      <c r="R342">
        <f t="shared" si="62"/>
        <v>99.067059025754858</v>
      </c>
      <c r="S342">
        <f t="shared" si="55"/>
        <v>1565.8131669207319</v>
      </c>
      <c r="T342">
        <f t="shared" si="56"/>
        <v>43846.052045129916</v>
      </c>
      <c r="U342">
        <v>980</v>
      </c>
      <c r="V342">
        <v>1455</v>
      </c>
      <c r="W342">
        <v>0.22500000000000001</v>
      </c>
    </row>
    <row r="343" spans="1:23" x14ac:dyDescent="0.3">
      <c r="A343">
        <v>2013</v>
      </c>
      <c r="B343" t="s">
        <v>5</v>
      </c>
      <c r="C343">
        <v>5227.0349999999999</v>
      </c>
      <c r="D343">
        <v>3002.1950000000002</v>
      </c>
      <c r="E343">
        <v>44923.321000000004</v>
      </c>
      <c r="F343">
        <v>18075.677</v>
      </c>
      <c r="G343">
        <v>0.55000000000000004</v>
      </c>
      <c r="H343">
        <v>49.21</v>
      </c>
      <c r="I343">
        <v>1746342</v>
      </c>
      <c r="J343" s="1">
        <v>755.09</v>
      </c>
      <c r="K343" s="1">
        <f t="shared" si="54"/>
        <v>6.6268369474426514</v>
      </c>
      <c r="L343">
        <v>101145</v>
      </c>
      <c r="M343">
        <f t="shared" si="57"/>
        <v>6.9223999788104722</v>
      </c>
      <c r="N343">
        <f t="shared" si="58"/>
        <v>59.493995417764772</v>
      </c>
      <c r="O343">
        <f t="shared" si="59"/>
        <v>1.7191334801545173</v>
      </c>
      <c r="P343">
        <f t="shared" si="60"/>
        <v>10.350593984454362</v>
      </c>
      <c r="Q343">
        <f t="shared" si="61"/>
        <v>2.9931336473611698</v>
      </c>
      <c r="R343">
        <f t="shared" si="62"/>
        <v>25.724240154563081</v>
      </c>
      <c r="S343">
        <f t="shared" si="55"/>
        <v>2312.7600683362248</v>
      </c>
      <c r="T343">
        <f t="shared" si="56"/>
        <v>57918.208460885668</v>
      </c>
      <c r="U343">
        <v>970</v>
      </c>
      <c r="V343">
        <v>1430</v>
      </c>
      <c r="W343">
        <v>0.112</v>
      </c>
    </row>
    <row r="344" spans="1:23" x14ac:dyDescent="0.3">
      <c r="A344">
        <v>2013</v>
      </c>
      <c r="B344" t="s">
        <v>6</v>
      </c>
      <c r="C344">
        <v>255078.39600000001</v>
      </c>
      <c r="D344">
        <v>92948.789000000004</v>
      </c>
      <c r="E344">
        <v>2831472.9909999999</v>
      </c>
      <c r="F344">
        <v>1160418.098</v>
      </c>
      <c r="G344">
        <v>0.55000000000000004</v>
      </c>
      <c r="H344">
        <v>49.21</v>
      </c>
      <c r="I344">
        <v>6045425</v>
      </c>
      <c r="J344" s="1">
        <v>21115.67</v>
      </c>
      <c r="K344" s="1">
        <f t="shared" si="54"/>
        <v>9.9577706978615481</v>
      </c>
      <c r="L344">
        <v>243459</v>
      </c>
      <c r="M344">
        <f t="shared" si="57"/>
        <v>12.08005220767326</v>
      </c>
      <c r="N344">
        <f t="shared" si="58"/>
        <v>134.0934477096867</v>
      </c>
      <c r="O344">
        <f t="shared" si="59"/>
        <v>15.375062795419677</v>
      </c>
      <c r="P344">
        <f t="shared" si="60"/>
        <v>191.94979641629828</v>
      </c>
      <c r="Q344">
        <f t="shared" si="61"/>
        <v>42.193625096664007</v>
      </c>
      <c r="R344">
        <f t="shared" si="62"/>
        <v>468.36624240644784</v>
      </c>
      <c r="S344">
        <f t="shared" si="55"/>
        <v>286.30041102176727</v>
      </c>
      <c r="T344">
        <f t="shared" si="56"/>
        <v>40271.610349975395</v>
      </c>
      <c r="U344">
        <v>1030</v>
      </c>
      <c r="V344">
        <v>1540</v>
      </c>
      <c r="W344">
        <v>0.111</v>
      </c>
    </row>
    <row r="345" spans="1:23" x14ac:dyDescent="0.3">
      <c r="A345">
        <v>2013</v>
      </c>
      <c r="B345" t="s">
        <v>7</v>
      </c>
      <c r="C345">
        <v>336696.24099999998</v>
      </c>
      <c r="D345">
        <v>16824.402000000002</v>
      </c>
      <c r="E345">
        <v>1758646.1739999999</v>
      </c>
      <c r="F345">
        <v>149098.397</v>
      </c>
      <c r="G345">
        <v>0.55000000000000004</v>
      </c>
      <c r="H345">
        <v>49.21</v>
      </c>
      <c r="I345">
        <v>1596505</v>
      </c>
      <c r="J345" s="1">
        <v>23292.73</v>
      </c>
      <c r="K345" s="1">
        <f t="shared" si="54"/>
        <v>10.055896573698925</v>
      </c>
      <c r="L345">
        <v>37627</v>
      </c>
      <c r="M345">
        <f t="shared" si="57"/>
        <v>14.454992652213802</v>
      </c>
      <c r="N345">
        <f t="shared" si="58"/>
        <v>75.501934466247619</v>
      </c>
      <c r="O345">
        <f t="shared" si="59"/>
        <v>10.538270785246523</v>
      </c>
      <c r="P345">
        <f t="shared" si="60"/>
        <v>93.390497994055764</v>
      </c>
      <c r="Q345">
        <f t="shared" si="61"/>
        <v>210.89582619534545</v>
      </c>
      <c r="R345">
        <f t="shared" si="62"/>
        <v>1101.5600790476697</v>
      </c>
      <c r="S345">
        <f t="shared" si="55"/>
        <v>68.540913838781464</v>
      </c>
      <c r="T345">
        <f t="shared" si="56"/>
        <v>23568.357130106077</v>
      </c>
      <c r="U345">
        <v>1000</v>
      </c>
      <c r="V345">
        <v>1530</v>
      </c>
      <c r="W345">
        <v>8.6999999999999994E-2</v>
      </c>
    </row>
    <row r="346" spans="1:23" x14ac:dyDescent="0.3">
      <c r="A346">
        <v>2013</v>
      </c>
      <c r="B346" t="s">
        <v>8</v>
      </c>
      <c r="C346">
        <v>426825.95</v>
      </c>
      <c r="D346">
        <v>125776.02499999999</v>
      </c>
      <c r="E346">
        <v>5383905.9840000002</v>
      </c>
      <c r="F346">
        <v>1673872.7719999999</v>
      </c>
      <c r="G346">
        <v>0.55000000000000004</v>
      </c>
      <c r="H346">
        <v>49.21</v>
      </c>
      <c r="I346">
        <v>7790559</v>
      </c>
      <c r="J346" s="1">
        <v>47709.83</v>
      </c>
      <c r="K346" s="1">
        <f t="shared" si="54"/>
        <v>10.772892735309506</v>
      </c>
      <c r="L346">
        <v>247883</v>
      </c>
      <c r="M346">
        <f t="shared" si="57"/>
        <v>8.9462894753554973</v>
      </c>
      <c r="N346">
        <f t="shared" si="58"/>
        <v>112.84689096565634</v>
      </c>
      <c r="O346">
        <f t="shared" si="59"/>
        <v>16.144672673681054</v>
      </c>
      <c r="P346">
        <f t="shared" si="60"/>
        <v>214.85913552544818</v>
      </c>
      <c r="Q346">
        <f t="shared" si="61"/>
        <v>54.787589696708544</v>
      </c>
      <c r="R346">
        <f t="shared" si="62"/>
        <v>691.0808305283357</v>
      </c>
      <c r="S346">
        <f t="shared" si="55"/>
        <v>163.29043721178633</v>
      </c>
      <c r="T346">
        <f t="shared" si="56"/>
        <v>31818.384277687906</v>
      </c>
      <c r="U346">
        <v>990</v>
      </c>
      <c r="V346">
        <v>1410</v>
      </c>
      <c r="W346">
        <v>0.13700000000000001</v>
      </c>
    </row>
    <row r="347" spans="1:23" x14ac:dyDescent="0.3">
      <c r="A347">
        <v>2013</v>
      </c>
      <c r="B347" t="s">
        <v>9</v>
      </c>
      <c r="C347">
        <v>542125.13699999999</v>
      </c>
      <c r="D347">
        <v>229892.72099999999</v>
      </c>
      <c r="E347">
        <v>6218927.9199999999</v>
      </c>
      <c r="F347">
        <v>2558135.5419999999</v>
      </c>
      <c r="G347">
        <v>0.55000000000000004</v>
      </c>
      <c r="H347">
        <v>49.21</v>
      </c>
      <c r="I347">
        <v>17571856</v>
      </c>
      <c r="J347" s="1">
        <v>34112.74</v>
      </c>
      <c r="K347" s="1">
        <f t="shared" si="54"/>
        <v>10.437426200536001</v>
      </c>
      <c r="L347">
        <v>594356</v>
      </c>
      <c r="M347">
        <f t="shared" si="57"/>
        <v>15.892160436247572</v>
      </c>
      <c r="N347">
        <f t="shared" si="58"/>
        <v>182.30514230167381</v>
      </c>
      <c r="O347">
        <f t="shared" si="59"/>
        <v>13.083007338553195</v>
      </c>
      <c r="P347">
        <f t="shared" si="60"/>
        <v>145.58140824737012</v>
      </c>
      <c r="Q347">
        <f t="shared" si="61"/>
        <v>30.851899594442386</v>
      </c>
      <c r="R347">
        <f t="shared" si="62"/>
        <v>353.91411812161448</v>
      </c>
      <c r="S347">
        <f t="shared" si="55"/>
        <v>515.11124582780508</v>
      </c>
      <c r="T347">
        <f t="shared" si="56"/>
        <v>33824.315428034461</v>
      </c>
      <c r="U347">
        <v>1000</v>
      </c>
      <c r="V347">
        <v>1460</v>
      </c>
      <c r="W347">
        <v>0.113</v>
      </c>
    </row>
    <row r="348" spans="1:23" x14ac:dyDescent="0.3">
      <c r="A348">
        <v>2013</v>
      </c>
      <c r="B348" t="s">
        <v>10</v>
      </c>
      <c r="C348">
        <v>261141.56099999999</v>
      </c>
      <c r="D348">
        <v>90070.312000000005</v>
      </c>
      <c r="E348">
        <v>2651075.8089999999</v>
      </c>
      <c r="F348">
        <v>977185.69200000004</v>
      </c>
      <c r="G348">
        <v>0.55000000000000004</v>
      </c>
      <c r="H348">
        <v>49.21</v>
      </c>
      <c r="I348">
        <v>3994366</v>
      </c>
      <c r="J348" s="1">
        <v>19858</v>
      </c>
      <c r="K348" s="1">
        <f t="shared" si="54"/>
        <v>9.8963622275935386</v>
      </c>
      <c r="L348">
        <v>123016</v>
      </c>
      <c r="M348">
        <f t="shared" si="57"/>
        <v>13.150446218148856</v>
      </c>
      <c r="N348">
        <f t="shared" si="58"/>
        <v>133.50165218048141</v>
      </c>
      <c r="O348">
        <f t="shared" si="59"/>
        <v>22.549338743620389</v>
      </c>
      <c r="P348">
        <f t="shared" si="60"/>
        <v>244.6409998482863</v>
      </c>
      <c r="Q348">
        <f t="shared" si="61"/>
        <v>65.377474422724404</v>
      </c>
      <c r="R348">
        <f t="shared" si="62"/>
        <v>663.70377902275357</v>
      </c>
      <c r="S348">
        <f t="shared" si="55"/>
        <v>201.1464397220264</v>
      </c>
      <c r="T348">
        <f t="shared" si="56"/>
        <v>30797.3781070638</v>
      </c>
      <c r="U348">
        <v>1054</v>
      </c>
      <c r="V348">
        <v>1665</v>
      </c>
      <c r="W348">
        <v>0.154</v>
      </c>
    </row>
    <row r="349" spans="1:23" x14ac:dyDescent="0.3">
      <c r="A349">
        <v>2013</v>
      </c>
      <c r="B349" t="s">
        <v>11</v>
      </c>
      <c r="C349">
        <v>93362.595000000001</v>
      </c>
      <c r="D349">
        <v>19508.14</v>
      </c>
      <c r="E349">
        <v>626034.14399999997</v>
      </c>
      <c r="F349">
        <v>244789.39499999999</v>
      </c>
      <c r="G349">
        <v>0.55000000000000004</v>
      </c>
      <c r="H349">
        <v>49.21</v>
      </c>
      <c r="I349">
        <v>990718</v>
      </c>
      <c r="J349" s="1">
        <v>2571.1</v>
      </c>
      <c r="K349" s="1">
        <f t="shared" si="54"/>
        <v>7.8520891018809351</v>
      </c>
      <c r="L349">
        <v>31716</v>
      </c>
      <c r="M349">
        <f t="shared" si="57"/>
        <v>36.312315740344602</v>
      </c>
      <c r="N349">
        <f t="shared" si="58"/>
        <v>243.48883512893315</v>
      </c>
      <c r="O349">
        <f t="shared" si="59"/>
        <v>19.690911036238365</v>
      </c>
      <c r="P349">
        <f t="shared" si="60"/>
        <v>247.08281771402156</v>
      </c>
      <c r="Q349">
        <f t="shared" si="61"/>
        <v>94.237305671240449</v>
      </c>
      <c r="R349">
        <f t="shared" si="62"/>
        <v>631.89943455150706</v>
      </c>
      <c r="S349">
        <f t="shared" si="55"/>
        <v>385.32845863638136</v>
      </c>
      <c r="T349">
        <f t="shared" si="56"/>
        <v>32013.146021370361</v>
      </c>
      <c r="U349">
        <v>1060</v>
      </c>
      <c r="V349">
        <v>1665</v>
      </c>
      <c r="W349">
        <v>5.04E-2</v>
      </c>
    </row>
    <row r="350" spans="1:23" x14ac:dyDescent="0.3">
      <c r="A350">
        <v>2013</v>
      </c>
      <c r="B350" t="s">
        <v>12</v>
      </c>
      <c r="C350">
        <v>214132.554</v>
      </c>
      <c r="D350">
        <v>28647.355</v>
      </c>
      <c r="E350">
        <v>2116849.5329999998</v>
      </c>
      <c r="F350">
        <v>296974.58</v>
      </c>
      <c r="G350">
        <v>0.55000000000000004</v>
      </c>
      <c r="H350">
        <v>49.21</v>
      </c>
      <c r="I350">
        <v>4046385</v>
      </c>
      <c r="J350" s="1">
        <v>18449.990000000002</v>
      </c>
      <c r="K350" s="1">
        <f t="shared" si="54"/>
        <v>9.8228191074631059</v>
      </c>
      <c r="L350">
        <v>104139</v>
      </c>
      <c r="M350">
        <f t="shared" si="57"/>
        <v>11.606106778377656</v>
      </c>
      <c r="N350">
        <f t="shared" si="58"/>
        <v>114.73445421921636</v>
      </c>
      <c r="O350">
        <f t="shared" si="59"/>
        <v>7.0797403114137678</v>
      </c>
      <c r="P350">
        <f t="shared" si="60"/>
        <v>73.392566451289241</v>
      </c>
      <c r="Q350">
        <f t="shared" si="61"/>
        <v>52.919471083448556</v>
      </c>
      <c r="R350">
        <f t="shared" si="62"/>
        <v>523.14585315040461</v>
      </c>
      <c r="S350">
        <f t="shared" si="55"/>
        <v>219.31637903326774</v>
      </c>
      <c r="T350">
        <f t="shared" si="56"/>
        <v>25736.305368866284</v>
      </c>
      <c r="U350">
        <v>1040</v>
      </c>
      <c r="V350">
        <v>1630</v>
      </c>
      <c r="W350">
        <v>6.4000000000000001E-2</v>
      </c>
    </row>
    <row r="351" spans="1:23" x14ac:dyDescent="0.3">
      <c r="A351">
        <v>2013</v>
      </c>
      <c r="B351" t="s">
        <v>13</v>
      </c>
      <c r="C351">
        <v>295161.31900000002</v>
      </c>
      <c r="D351">
        <v>28251.649000000001</v>
      </c>
      <c r="E351">
        <v>2277410.145</v>
      </c>
      <c r="F351">
        <v>231752.33499999999</v>
      </c>
      <c r="G351">
        <v>0.55000000000000004</v>
      </c>
      <c r="H351">
        <v>49.21</v>
      </c>
      <c r="I351">
        <v>2244577</v>
      </c>
      <c r="J351" s="1">
        <v>20452.14</v>
      </c>
      <c r="K351" s="1">
        <f t="shared" si="54"/>
        <v>9.9258428014727649</v>
      </c>
      <c r="L351">
        <v>55049</v>
      </c>
      <c r="M351">
        <f t="shared" si="57"/>
        <v>14.431806109287342</v>
      </c>
      <c r="N351">
        <f t="shared" si="58"/>
        <v>111.35314666338095</v>
      </c>
      <c r="O351">
        <f t="shared" si="59"/>
        <v>12.58662500774088</v>
      </c>
      <c r="P351">
        <f t="shared" si="60"/>
        <v>103.24989296424226</v>
      </c>
      <c r="Q351">
        <f t="shared" si="61"/>
        <v>131.49975206909809</v>
      </c>
      <c r="R351">
        <f t="shared" si="62"/>
        <v>1014.6277650532818</v>
      </c>
      <c r="S351">
        <f t="shared" si="55"/>
        <v>109.74778189470638</v>
      </c>
      <c r="T351">
        <f t="shared" si="56"/>
        <v>24525.333726577435</v>
      </c>
      <c r="U351">
        <v>1020</v>
      </c>
      <c r="V351">
        <v>1555</v>
      </c>
      <c r="W351">
        <v>7.0999999999999994E-2</v>
      </c>
    </row>
    <row r="352" spans="1:23" x14ac:dyDescent="0.3">
      <c r="A352">
        <v>2013</v>
      </c>
      <c r="B352" t="s">
        <v>14</v>
      </c>
      <c r="C352">
        <v>104312.092</v>
      </c>
      <c r="D352">
        <v>35684.701000000001</v>
      </c>
      <c r="E352">
        <v>2302655.1970000002</v>
      </c>
      <c r="F352">
        <v>483114.00400000002</v>
      </c>
      <c r="G352">
        <v>0.55000000000000004</v>
      </c>
      <c r="H352">
        <v>49.21</v>
      </c>
      <c r="I352">
        <v>2815955</v>
      </c>
      <c r="J352" s="1">
        <v>15802.27</v>
      </c>
      <c r="K352" s="1">
        <f t="shared" si="54"/>
        <v>9.6679088795814607</v>
      </c>
      <c r="L352">
        <v>80007</v>
      </c>
      <c r="M352">
        <f t="shared" si="57"/>
        <v>6.6010827558319152</v>
      </c>
      <c r="N352">
        <f t="shared" si="58"/>
        <v>145.71673544370523</v>
      </c>
      <c r="O352">
        <f t="shared" si="59"/>
        <v>12.672326439875636</v>
      </c>
      <c r="P352">
        <f t="shared" si="60"/>
        <v>171.5631123366673</v>
      </c>
      <c r="Q352">
        <f t="shared" si="61"/>
        <v>37.04323826197507</v>
      </c>
      <c r="R352">
        <f t="shared" si="62"/>
        <v>817.7173275141115</v>
      </c>
      <c r="S352">
        <f t="shared" si="55"/>
        <v>178.19939793460054</v>
      </c>
      <c r="T352">
        <f t="shared" si="56"/>
        <v>28412.030732025192</v>
      </c>
      <c r="U352">
        <v>975</v>
      </c>
      <c r="V352">
        <v>1500</v>
      </c>
      <c r="W352">
        <v>0.13200000000000001</v>
      </c>
    </row>
    <row r="353" spans="1:23" x14ac:dyDescent="0.3">
      <c r="A353">
        <v>2013</v>
      </c>
      <c r="B353" t="s">
        <v>15</v>
      </c>
      <c r="C353">
        <v>198580.38699999999</v>
      </c>
      <c r="D353">
        <v>26525.053</v>
      </c>
      <c r="E353">
        <v>1491424.7549999999</v>
      </c>
      <c r="F353">
        <v>227608.48799999998</v>
      </c>
      <c r="G353">
        <v>0.55000000000000004</v>
      </c>
      <c r="H353">
        <v>49.21</v>
      </c>
      <c r="I353">
        <v>2160840</v>
      </c>
      <c r="J353" s="1">
        <v>16202.37</v>
      </c>
      <c r="K353" s="1">
        <f t="shared" si="54"/>
        <v>9.692912806816512</v>
      </c>
      <c r="L353">
        <v>53401</v>
      </c>
      <c r="M353">
        <f t="shared" si="57"/>
        <v>12.256255535455614</v>
      </c>
      <c r="N353">
        <f t="shared" si="58"/>
        <v>92.049789938138673</v>
      </c>
      <c r="O353">
        <f t="shared" si="59"/>
        <v>12.275343384979916</v>
      </c>
      <c r="P353">
        <f t="shared" si="60"/>
        <v>105.33333703559725</v>
      </c>
      <c r="Q353">
        <f t="shared" si="61"/>
        <v>91.899625608559631</v>
      </c>
      <c r="R353">
        <f t="shared" si="62"/>
        <v>690.20601016271451</v>
      </c>
      <c r="S353">
        <f t="shared" si="55"/>
        <v>133.36567428098482</v>
      </c>
      <c r="T353">
        <f t="shared" si="56"/>
        <v>24713.074545084321</v>
      </c>
      <c r="U353">
        <v>1000</v>
      </c>
      <c r="V353">
        <v>1500</v>
      </c>
      <c r="W353">
        <v>6.2E-2</v>
      </c>
    </row>
    <row r="354" spans="1:23" x14ac:dyDescent="0.3">
      <c r="A354">
        <v>2014</v>
      </c>
      <c r="B354" t="s">
        <v>0</v>
      </c>
      <c r="C354">
        <v>682963.67799999996</v>
      </c>
      <c r="D354">
        <v>124609.086</v>
      </c>
      <c r="E354">
        <v>11825040.953</v>
      </c>
      <c r="F354">
        <v>3410908.548</v>
      </c>
      <c r="G354">
        <v>0.49</v>
      </c>
      <c r="H354">
        <v>46.75</v>
      </c>
      <c r="I354">
        <v>10716644</v>
      </c>
      <c r="J354" s="1">
        <v>35673.71</v>
      </c>
      <c r="K354" s="1">
        <f t="shared" si="54"/>
        <v>10.482169281915503</v>
      </c>
      <c r="L354">
        <v>442683</v>
      </c>
      <c r="M354">
        <f t="shared" si="57"/>
        <v>19.144733698849937</v>
      </c>
      <c r="N354">
        <f t="shared" si="58"/>
        <v>331.47774517985374</v>
      </c>
      <c r="O354">
        <f t="shared" si="59"/>
        <v>11.627622042870884</v>
      </c>
      <c r="P354">
        <f t="shared" si="60"/>
        <v>318.28140862008667</v>
      </c>
      <c r="Q354">
        <f t="shared" si="61"/>
        <v>63.72924938068298</v>
      </c>
      <c r="R354">
        <f t="shared" si="62"/>
        <v>1103.427617171943</v>
      </c>
      <c r="S354">
        <f t="shared" si="55"/>
        <v>300.40733077664197</v>
      </c>
      <c r="T354">
        <f t="shared" si="56"/>
        <v>41307.987836490604</v>
      </c>
      <c r="U354">
        <v>1100</v>
      </c>
      <c r="V354">
        <v>1755</v>
      </c>
      <c r="W354">
        <v>0.24199999999999999</v>
      </c>
    </row>
    <row r="355" spans="1:23" x14ac:dyDescent="0.3">
      <c r="A355">
        <v>2014</v>
      </c>
      <c r="B355" t="s">
        <v>1</v>
      </c>
      <c r="C355">
        <v>606894.82799999998</v>
      </c>
      <c r="D355">
        <v>206354.611</v>
      </c>
      <c r="E355">
        <v>16637242.025</v>
      </c>
      <c r="F355">
        <v>6473951.7929999996</v>
      </c>
      <c r="G355">
        <v>0.49</v>
      </c>
      <c r="H355">
        <v>46.75</v>
      </c>
      <c r="I355">
        <v>12691568</v>
      </c>
      <c r="J355" s="1">
        <v>70542.03</v>
      </c>
      <c r="K355" s="1">
        <f t="shared" si="54"/>
        <v>11.163963981374263</v>
      </c>
      <c r="L355">
        <v>534066</v>
      </c>
      <c r="M355">
        <f t="shared" si="57"/>
        <v>8.6033082404915202</v>
      </c>
      <c r="N355">
        <f t="shared" si="58"/>
        <v>235.8486426460934</v>
      </c>
      <c r="O355">
        <f t="shared" si="59"/>
        <v>16.25918964465226</v>
      </c>
      <c r="P355">
        <f t="shared" si="60"/>
        <v>510.0986570768876</v>
      </c>
      <c r="Q355">
        <f t="shared" si="61"/>
        <v>47.818742963832364</v>
      </c>
      <c r="R355">
        <f t="shared" si="62"/>
        <v>1310.889405075874</v>
      </c>
      <c r="S355">
        <f t="shared" si="55"/>
        <v>179.91498118214065</v>
      </c>
      <c r="T355">
        <f t="shared" si="56"/>
        <v>42080.379666247703</v>
      </c>
      <c r="U355">
        <v>1180</v>
      </c>
      <c r="V355">
        <v>1805</v>
      </c>
      <c r="W355">
        <v>8.5999999999999993E-2</v>
      </c>
    </row>
    <row r="356" spans="1:23" x14ac:dyDescent="0.3">
      <c r="A356">
        <v>2014</v>
      </c>
      <c r="B356" t="s">
        <v>2</v>
      </c>
      <c r="C356">
        <v>16490.519</v>
      </c>
      <c r="D356">
        <v>3034.1840000000002</v>
      </c>
      <c r="E356">
        <v>106171.482</v>
      </c>
      <c r="F356">
        <v>41055.839</v>
      </c>
      <c r="G356">
        <v>0.49</v>
      </c>
      <c r="H356">
        <v>46.75</v>
      </c>
      <c r="I356">
        <v>3469849</v>
      </c>
      <c r="J356" s="1">
        <v>891.12</v>
      </c>
      <c r="K356" s="1">
        <f t="shared" si="54"/>
        <v>6.7924790985369343</v>
      </c>
      <c r="L356">
        <v>118519</v>
      </c>
      <c r="M356">
        <f t="shared" si="57"/>
        <v>18.505385357752044</v>
      </c>
      <c r="N356">
        <f t="shared" si="58"/>
        <v>119.1438661459736</v>
      </c>
      <c r="O356">
        <f t="shared" si="59"/>
        <v>0.87444266306689422</v>
      </c>
      <c r="P356">
        <f t="shared" si="60"/>
        <v>11.83216877737331</v>
      </c>
      <c r="Q356">
        <f t="shared" si="61"/>
        <v>4.7525177608593339</v>
      </c>
      <c r="R356">
        <f t="shared" si="62"/>
        <v>30.598300387135001</v>
      </c>
      <c r="S356">
        <f t="shared" si="55"/>
        <v>3893.8066702576534</v>
      </c>
      <c r="T356">
        <f t="shared" si="56"/>
        <v>34156.817775067444</v>
      </c>
      <c r="U356">
        <v>1009</v>
      </c>
      <c r="V356">
        <v>1590</v>
      </c>
      <c r="W356">
        <v>0.17599999999999999</v>
      </c>
    </row>
    <row r="357" spans="1:23" x14ac:dyDescent="0.3">
      <c r="A357">
        <v>2014</v>
      </c>
      <c r="B357" t="s">
        <v>3</v>
      </c>
      <c r="C357">
        <v>191249.03599999999</v>
      </c>
      <c r="D357">
        <v>18002.506000000001</v>
      </c>
      <c r="E357">
        <v>4267762.0640000002</v>
      </c>
      <c r="F357">
        <v>309041.86800000002</v>
      </c>
      <c r="G357">
        <v>0.49</v>
      </c>
      <c r="H357">
        <v>46.75</v>
      </c>
      <c r="I357">
        <v>2457872</v>
      </c>
      <c r="J357" s="1">
        <v>29654.38</v>
      </c>
      <c r="K357" s="1">
        <f t="shared" si="54"/>
        <v>10.297365116955973</v>
      </c>
      <c r="L357">
        <v>63742</v>
      </c>
      <c r="M357">
        <f t="shared" si="57"/>
        <v>6.4492677304330757</v>
      </c>
      <c r="N357">
        <f t="shared" si="58"/>
        <v>143.91675239880249</v>
      </c>
      <c r="O357">
        <f t="shared" si="59"/>
        <v>7.324427797704681</v>
      </c>
      <c r="P357">
        <f t="shared" si="60"/>
        <v>125.73554196475651</v>
      </c>
      <c r="Q357">
        <f t="shared" si="61"/>
        <v>77.810820091526324</v>
      </c>
      <c r="R357">
        <f t="shared" si="62"/>
        <v>1736.3646536516142</v>
      </c>
      <c r="S357">
        <f t="shared" si="55"/>
        <v>82.883944968669041</v>
      </c>
      <c r="T357">
        <f t="shared" si="56"/>
        <v>25933.815918811069</v>
      </c>
      <c r="U357">
        <v>1005</v>
      </c>
      <c r="V357">
        <v>1615</v>
      </c>
      <c r="W357">
        <v>6.2E-2</v>
      </c>
    </row>
    <row r="358" spans="1:23" x14ac:dyDescent="0.3">
      <c r="A358">
        <v>2014</v>
      </c>
      <c r="B358" t="s">
        <v>4</v>
      </c>
      <c r="C358">
        <v>4920.87</v>
      </c>
      <c r="D358">
        <v>1096.96</v>
      </c>
      <c r="E358">
        <v>70046.663</v>
      </c>
      <c r="F358">
        <v>16663.248</v>
      </c>
      <c r="G358">
        <v>0.49</v>
      </c>
      <c r="H358">
        <v>46.75</v>
      </c>
      <c r="I358">
        <v>661888</v>
      </c>
      <c r="J358" s="1">
        <v>419.84</v>
      </c>
      <c r="K358" s="1">
        <f t="shared" si="54"/>
        <v>6.0398736863156692</v>
      </c>
      <c r="L358">
        <v>29798</v>
      </c>
      <c r="M358">
        <f t="shared" si="57"/>
        <v>11.720822217987806</v>
      </c>
      <c r="N358">
        <f t="shared" si="58"/>
        <v>166.84132764862807</v>
      </c>
      <c r="O358">
        <f t="shared" si="59"/>
        <v>1.6573196673757493</v>
      </c>
      <c r="P358">
        <f t="shared" si="60"/>
        <v>25.175328756526785</v>
      </c>
      <c r="Q358">
        <f t="shared" si="61"/>
        <v>7.4345961854573588</v>
      </c>
      <c r="R358">
        <f t="shared" si="62"/>
        <v>105.82857371639915</v>
      </c>
      <c r="S358">
        <f t="shared" si="55"/>
        <v>1576.5243902439026</v>
      </c>
      <c r="T358">
        <f t="shared" si="56"/>
        <v>45019.701218333015</v>
      </c>
      <c r="U358">
        <v>980</v>
      </c>
      <c r="V358">
        <v>1455</v>
      </c>
      <c r="W358">
        <v>0.22500000000000001</v>
      </c>
    </row>
    <row r="359" spans="1:23" x14ac:dyDescent="0.3">
      <c r="A359">
        <v>2014</v>
      </c>
      <c r="B359" t="s">
        <v>5</v>
      </c>
      <c r="C359">
        <v>7328.6009999999997</v>
      </c>
      <c r="D359">
        <v>1723.866</v>
      </c>
      <c r="E359">
        <v>52251.921999999999</v>
      </c>
      <c r="F359">
        <v>19799.543000000001</v>
      </c>
      <c r="G359">
        <v>0.49</v>
      </c>
      <c r="H359">
        <v>46.75</v>
      </c>
      <c r="I359">
        <v>1762791</v>
      </c>
      <c r="J359" s="1">
        <v>755.09</v>
      </c>
      <c r="K359" s="1">
        <f t="shared" si="54"/>
        <v>6.6268369474426514</v>
      </c>
      <c r="L359">
        <v>103431</v>
      </c>
      <c r="M359">
        <f t="shared" si="57"/>
        <v>9.7055993325298964</v>
      </c>
      <c r="N359">
        <f t="shared" si="58"/>
        <v>69.199594750294665</v>
      </c>
      <c r="O359">
        <f t="shared" si="59"/>
        <v>0.97791853940711071</v>
      </c>
      <c r="P359">
        <f t="shared" si="60"/>
        <v>11.231928799273424</v>
      </c>
      <c r="Q359">
        <f t="shared" si="61"/>
        <v>4.1573850785487334</v>
      </c>
      <c r="R359">
        <f t="shared" si="62"/>
        <v>29.641586552234497</v>
      </c>
      <c r="S359">
        <f t="shared" si="55"/>
        <v>2334.5442265160445</v>
      </c>
      <c r="T359">
        <f t="shared" si="56"/>
        <v>58674.56777349102</v>
      </c>
      <c r="U359">
        <v>970</v>
      </c>
      <c r="V359">
        <v>1430</v>
      </c>
      <c r="W359">
        <v>0.112</v>
      </c>
    </row>
    <row r="360" spans="1:23" x14ac:dyDescent="0.3">
      <c r="A360">
        <v>2014</v>
      </c>
      <c r="B360" t="s">
        <v>6</v>
      </c>
      <c r="C360">
        <v>130379.08100000001</v>
      </c>
      <c r="D360">
        <v>53007.716</v>
      </c>
      <c r="E360">
        <v>2961852.0720000002</v>
      </c>
      <c r="F360">
        <v>1213425.814</v>
      </c>
      <c r="G360">
        <v>0.49</v>
      </c>
      <c r="H360">
        <v>46.75</v>
      </c>
      <c r="I360">
        <v>6093888</v>
      </c>
      <c r="J360" s="1">
        <v>21115.67</v>
      </c>
      <c r="K360" s="1">
        <f t="shared" si="54"/>
        <v>9.9577706978615481</v>
      </c>
      <c r="L360">
        <v>253765</v>
      </c>
      <c r="M360">
        <f t="shared" si="57"/>
        <v>6.1745178343855542</v>
      </c>
      <c r="N360">
        <f t="shared" si="58"/>
        <v>140.26796554407227</v>
      </c>
      <c r="O360">
        <f t="shared" si="59"/>
        <v>8.6985051251352168</v>
      </c>
      <c r="P360">
        <f t="shared" si="60"/>
        <v>199.12177808322042</v>
      </c>
      <c r="Q360">
        <f t="shared" si="61"/>
        <v>21.395056981683943</v>
      </c>
      <c r="R360">
        <f t="shared" si="62"/>
        <v>486.03651265005198</v>
      </c>
      <c r="S360">
        <f t="shared" si="55"/>
        <v>288.59553118608125</v>
      </c>
      <c r="T360">
        <f t="shared" si="56"/>
        <v>41642.544136026132</v>
      </c>
      <c r="U360">
        <v>1030</v>
      </c>
      <c r="V360">
        <v>1540</v>
      </c>
      <c r="W360">
        <v>0.111</v>
      </c>
    </row>
    <row r="361" spans="1:23" x14ac:dyDescent="0.3">
      <c r="A361">
        <v>2014</v>
      </c>
      <c r="B361" t="s">
        <v>7</v>
      </c>
      <c r="C361">
        <v>159465.41200000001</v>
      </c>
      <c r="D361">
        <v>8563.5169999999998</v>
      </c>
      <c r="E361">
        <v>1918111.5859999999</v>
      </c>
      <c r="F361">
        <v>157661.91399999999</v>
      </c>
      <c r="G361">
        <v>0.49</v>
      </c>
      <c r="H361">
        <v>46.75</v>
      </c>
      <c r="I361">
        <v>1599138</v>
      </c>
      <c r="J361" s="1">
        <v>23292.73</v>
      </c>
      <c r="K361" s="1">
        <f t="shared" si="54"/>
        <v>10.055896573698925</v>
      </c>
      <c r="L361">
        <v>39407</v>
      </c>
      <c r="M361">
        <f t="shared" si="57"/>
        <v>6.8461452135494643</v>
      </c>
      <c r="N361">
        <f t="shared" si="58"/>
        <v>82.348079679797081</v>
      </c>
      <c r="O361">
        <f t="shared" si="59"/>
        <v>5.3550831760611031</v>
      </c>
      <c r="P361">
        <f t="shared" si="60"/>
        <v>98.591812589032344</v>
      </c>
      <c r="Q361">
        <f t="shared" si="61"/>
        <v>99.719606437968451</v>
      </c>
      <c r="R361">
        <f t="shared" si="62"/>
        <v>1199.4659535324656</v>
      </c>
      <c r="S361">
        <f t="shared" si="55"/>
        <v>68.653953400910936</v>
      </c>
      <c r="T361">
        <f t="shared" si="56"/>
        <v>24642.65122834927</v>
      </c>
      <c r="U361">
        <v>1000</v>
      </c>
      <c r="V361">
        <v>1530</v>
      </c>
      <c r="W361">
        <v>8.6999999999999994E-2</v>
      </c>
    </row>
    <row r="362" spans="1:23" x14ac:dyDescent="0.3">
      <c r="A362">
        <v>2014</v>
      </c>
      <c r="B362" t="s">
        <v>8</v>
      </c>
      <c r="C362">
        <v>214733.299</v>
      </c>
      <c r="D362">
        <v>68802.729000000007</v>
      </c>
      <c r="E362">
        <v>5598639.2829999998</v>
      </c>
      <c r="F362">
        <v>1742675.5009999999</v>
      </c>
      <c r="G362">
        <v>0.49</v>
      </c>
      <c r="H362">
        <v>46.75</v>
      </c>
      <c r="I362">
        <v>7826739</v>
      </c>
      <c r="J362" s="1">
        <v>47709.83</v>
      </c>
      <c r="K362" s="1">
        <f t="shared" si="54"/>
        <v>10.772892735309506</v>
      </c>
      <c r="L362">
        <v>259058</v>
      </c>
      <c r="M362">
        <f t="shared" si="57"/>
        <v>4.5008187830474347</v>
      </c>
      <c r="N362">
        <f t="shared" si="58"/>
        <v>117.34770974870376</v>
      </c>
      <c r="O362">
        <f t="shared" si="59"/>
        <v>8.7907274025619095</v>
      </c>
      <c r="P362">
        <f t="shared" si="60"/>
        <v>222.65665189550847</v>
      </c>
      <c r="Q362">
        <f t="shared" si="61"/>
        <v>27.435857896884002</v>
      </c>
      <c r="R362">
        <f t="shared" si="62"/>
        <v>715.32208790915342</v>
      </c>
      <c r="S362">
        <f t="shared" si="55"/>
        <v>164.04877150054821</v>
      </c>
      <c r="T362">
        <f t="shared" si="56"/>
        <v>33099.097849053098</v>
      </c>
      <c r="U362">
        <v>990</v>
      </c>
      <c r="V362">
        <v>1410</v>
      </c>
      <c r="W362">
        <v>0.13700000000000001</v>
      </c>
    </row>
    <row r="363" spans="1:23" x14ac:dyDescent="0.3">
      <c r="A363">
        <v>2014</v>
      </c>
      <c r="B363" t="s">
        <v>9</v>
      </c>
      <c r="C363">
        <v>309147.46799999999</v>
      </c>
      <c r="D363">
        <v>123352.493</v>
      </c>
      <c r="E363">
        <v>6528075.3880000003</v>
      </c>
      <c r="F363">
        <v>2681488.0350000001</v>
      </c>
      <c r="G363">
        <v>0.49</v>
      </c>
      <c r="H363">
        <v>46.75</v>
      </c>
      <c r="I363">
        <v>17638098</v>
      </c>
      <c r="J363" s="1">
        <v>34112.74</v>
      </c>
      <c r="K363" s="1">
        <f t="shared" si="54"/>
        <v>10.437426200536001</v>
      </c>
      <c r="L363">
        <v>617470</v>
      </c>
      <c r="M363">
        <f t="shared" si="57"/>
        <v>9.062522330366896</v>
      </c>
      <c r="N363">
        <f t="shared" si="58"/>
        <v>191.36766463204071</v>
      </c>
      <c r="O363">
        <f t="shared" si="59"/>
        <v>6.9935257758517952</v>
      </c>
      <c r="P363">
        <f t="shared" si="60"/>
        <v>152.0281855220444</v>
      </c>
      <c r="Q363">
        <f t="shared" si="61"/>
        <v>17.527256510310806</v>
      </c>
      <c r="R363">
        <f t="shared" si="62"/>
        <v>370.11220756342323</v>
      </c>
      <c r="S363">
        <f t="shared" si="55"/>
        <v>517.05310098221366</v>
      </c>
      <c r="T363">
        <f t="shared" si="56"/>
        <v>35007.742898355595</v>
      </c>
      <c r="U363">
        <v>1000</v>
      </c>
      <c r="V363">
        <v>1460</v>
      </c>
      <c r="W363">
        <v>0.113</v>
      </c>
    </row>
    <row r="364" spans="1:23" x14ac:dyDescent="0.3">
      <c r="A364">
        <v>2014</v>
      </c>
      <c r="B364" t="s">
        <v>10</v>
      </c>
      <c r="C364">
        <v>161646.82199999999</v>
      </c>
      <c r="D364">
        <v>42255.006999999998</v>
      </c>
      <c r="E364">
        <v>2812722.6310000001</v>
      </c>
      <c r="F364">
        <v>1019440.699</v>
      </c>
      <c r="G364">
        <v>0.49</v>
      </c>
      <c r="H364">
        <v>46.75</v>
      </c>
      <c r="I364">
        <v>4011582</v>
      </c>
      <c r="J364" s="1">
        <v>19858</v>
      </c>
      <c r="K364" s="1">
        <f t="shared" si="54"/>
        <v>9.8963622275935386</v>
      </c>
      <c r="L364">
        <v>127528</v>
      </c>
      <c r="M364">
        <f t="shared" si="57"/>
        <v>8.1401360660690898</v>
      </c>
      <c r="N364">
        <f t="shared" si="58"/>
        <v>141.6417882465505</v>
      </c>
      <c r="O364">
        <f t="shared" si="59"/>
        <v>10.533252716758625</v>
      </c>
      <c r="P364">
        <f t="shared" si="60"/>
        <v>254.12435767235968</v>
      </c>
      <c r="Q364">
        <f t="shared" si="61"/>
        <v>40.295031237053109</v>
      </c>
      <c r="R364">
        <f t="shared" si="62"/>
        <v>701.15047654516343</v>
      </c>
      <c r="S364">
        <f t="shared" si="55"/>
        <v>202.01339510524727</v>
      </c>
      <c r="T364">
        <f t="shared" si="56"/>
        <v>31789.952193423938</v>
      </c>
      <c r="U364">
        <v>1054</v>
      </c>
      <c r="V364">
        <v>1665</v>
      </c>
      <c r="W364">
        <v>0.154</v>
      </c>
    </row>
    <row r="365" spans="1:23" x14ac:dyDescent="0.3">
      <c r="A365">
        <v>2014</v>
      </c>
      <c r="B365" t="s">
        <v>11</v>
      </c>
      <c r="C365">
        <v>46496.603999999999</v>
      </c>
      <c r="D365">
        <v>8727.2739999999994</v>
      </c>
      <c r="E365">
        <v>672530.74800000002</v>
      </c>
      <c r="F365">
        <v>253516.66899999999</v>
      </c>
      <c r="G365">
        <v>0.49</v>
      </c>
      <c r="H365">
        <v>46.75</v>
      </c>
      <c r="I365">
        <v>989035</v>
      </c>
      <c r="J365" s="1">
        <v>2571.1</v>
      </c>
      <c r="K365" s="1">
        <f t="shared" si="54"/>
        <v>7.8520891018809351</v>
      </c>
      <c r="L365">
        <v>33254</v>
      </c>
      <c r="M365">
        <f t="shared" si="57"/>
        <v>18.084323441328614</v>
      </c>
      <c r="N365">
        <f t="shared" si="58"/>
        <v>261.5731585702618</v>
      </c>
      <c r="O365">
        <f t="shared" si="59"/>
        <v>8.8240294832842121</v>
      </c>
      <c r="P365">
        <f t="shared" si="60"/>
        <v>256.32729782060289</v>
      </c>
      <c r="Q365">
        <f t="shared" si="61"/>
        <v>47.012091584220983</v>
      </c>
      <c r="R365">
        <f t="shared" si="62"/>
        <v>679.98680329816432</v>
      </c>
      <c r="S365">
        <f t="shared" si="55"/>
        <v>384.67387499513831</v>
      </c>
      <c r="T365">
        <f t="shared" si="56"/>
        <v>33622.672605115091</v>
      </c>
      <c r="U365">
        <v>1060</v>
      </c>
      <c r="V365">
        <v>1665</v>
      </c>
      <c r="W365">
        <v>5.04E-2</v>
      </c>
    </row>
    <row r="366" spans="1:23" x14ac:dyDescent="0.3">
      <c r="A366">
        <v>2014</v>
      </c>
      <c r="B366" t="s">
        <v>12</v>
      </c>
      <c r="C366">
        <v>93998.338000000003</v>
      </c>
      <c r="D366">
        <v>19441.605</v>
      </c>
      <c r="E366">
        <v>2210847.8709999998</v>
      </c>
      <c r="F366">
        <v>316416.185</v>
      </c>
      <c r="G366">
        <v>0.49</v>
      </c>
      <c r="H366">
        <v>46.75</v>
      </c>
      <c r="I366">
        <v>4055274</v>
      </c>
      <c r="J366" s="1">
        <v>18449.990000000002</v>
      </c>
      <c r="K366" s="1">
        <f t="shared" si="54"/>
        <v>9.8228191074631059</v>
      </c>
      <c r="L366">
        <v>109328</v>
      </c>
      <c r="M366">
        <f t="shared" si="57"/>
        <v>5.0947636285981721</v>
      </c>
      <c r="N366">
        <f t="shared" si="58"/>
        <v>119.82921784781453</v>
      </c>
      <c r="O366">
        <f t="shared" si="59"/>
        <v>4.7941532434059946</v>
      </c>
      <c r="P366">
        <f t="shared" si="60"/>
        <v>78.025846095726209</v>
      </c>
      <c r="Q366">
        <f t="shared" si="61"/>
        <v>23.179281597248423</v>
      </c>
      <c r="R366">
        <f t="shared" si="62"/>
        <v>545.17841975659348</v>
      </c>
      <c r="S366">
        <f t="shared" si="55"/>
        <v>219.79816791228612</v>
      </c>
      <c r="T366">
        <f t="shared" si="56"/>
        <v>26959.46069242177</v>
      </c>
      <c r="U366">
        <v>1040</v>
      </c>
      <c r="V366">
        <v>1630</v>
      </c>
      <c r="W366">
        <v>5.7000000000000002E-2</v>
      </c>
    </row>
    <row r="367" spans="1:23" x14ac:dyDescent="0.3">
      <c r="A367">
        <v>2014</v>
      </c>
      <c r="B367" t="s">
        <v>13</v>
      </c>
      <c r="C367">
        <v>238928.274</v>
      </c>
      <c r="D367">
        <v>15434.512000000001</v>
      </c>
      <c r="E367">
        <v>2516338.4189999998</v>
      </c>
      <c r="F367">
        <v>247186.84700000001</v>
      </c>
      <c r="G367">
        <v>0.49</v>
      </c>
      <c r="H367">
        <v>46.75</v>
      </c>
      <c r="I367">
        <v>2235548</v>
      </c>
      <c r="J367" s="1">
        <v>20452.14</v>
      </c>
      <c r="K367" s="1">
        <f t="shared" si="54"/>
        <v>9.9258428014727649</v>
      </c>
      <c r="L367">
        <v>56318</v>
      </c>
      <c r="M367">
        <f t="shared" si="57"/>
        <v>11.682311679853552</v>
      </c>
      <c r="N367">
        <f t="shared" si="58"/>
        <v>123.0354583432345</v>
      </c>
      <c r="O367">
        <f t="shared" si="59"/>
        <v>6.9041290994422848</v>
      </c>
      <c r="P367">
        <f t="shared" si="60"/>
        <v>110.57103090606867</v>
      </c>
      <c r="Q367">
        <f t="shared" si="61"/>
        <v>106.87682572684639</v>
      </c>
      <c r="R367">
        <f t="shared" si="62"/>
        <v>1125.6025005949325</v>
      </c>
      <c r="S367">
        <f t="shared" si="55"/>
        <v>109.30631220009251</v>
      </c>
      <c r="T367">
        <f t="shared" si="56"/>
        <v>25192.033452200532</v>
      </c>
      <c r="U367">
        <v>1020</v>
      </c>
      <c r="V367">
        <v>1555</v>
      </c>
      <c r="W367">
        <v>7.0999999999999994E-2</v>
      </c>
    </row>
    <row r="368" spans="1:23" x14ac:dyDescent="0.3">
      <c r="A368">
        <v>2014</v>
      </c>
      <c r="B368" t="s">
        <v>14</v>
      </c>
      <c r="C368">
        <v>60654.656000000003</v>
      </c>
      <c r="D368">
        <v>18284.8</v>
      </c>
      <c r="E368">
        <v>2363309.8530000001</v>
      </c>
      <c r="F368">
        <v>501398.804</v>
      </c>
      <c r="G368">
        <v>0.49</v>
      </c>
      <c r="H368">
        <v>46.75</v>
      </c>
      <c r="I368">
        <v>2830864</v>
      </c>
      <c r="J368" s="1">
        <v>15802.27</v>
      </c>
      <c r="K368" s="1">
        <f t="shared" si="54"/>
        <v>9.6679088795814607</v>
      </c>
      <c r="L368">
        <v>82868</v>
      </c>
      <c r="M368">
        <f t="shared" si="57"/>
        <v>3.8383508192177453</v>
      </c>
      <c r="N368">
        <f t="shared" si="58"/>
        <v>149.555086262923</v>
      </c>
      <c r="O368">
        <f t="shared" si="59"/>
        <v>6.459088108789401</v>
      </c>
      <c r="P368">
        <f t="shared" si="60"/>
        <v>177.11864787570155</v>
      </c>
      <c r="Q368">
        <f t="shared" si="61"/>
        <v>21.426199209852541</v>
      </c>
      <c r="R368">
        <f t="shared" si="62"/>
        <v>834.83694483380339</v>
      </c>
      <c r="S368">
        <f t="shared" si="55"/>
        <v>179.14286998007248</v>
      </c>
      <c r="T368">
        <f t="shared" si="56"/>
        <v>29273.041728602999</v>
      </c>
      <c r="U368">
        <v>975</v>
      </c>
      <c r="V368">
        <v>1500</v>
      </c>
      <c r="W368">
        <v>0.13200000000000001</v>
      </c>
    </row>
    <row r="369" spans="1:23" x14ac:dyDescent="0.3">
      <c r="A369">
        <v>2014</v>
      </c>
      <c r="B369" t="s">
        <v>15</v>
      </c>
      <c r="C369">
        <v>115940.49400000001</v>
      </c>
      <c r="D369">
        <v>15711.72</v>
      </c>
      <c r="E369">
        <v>1607365.2490000001</v>
      </c>
      <c r="F369">
        <v>243320.20799999998</v>
      </c>
      <c r="G369">
        <v>0.49</v>
      </c>
      <c r="H369">
        <v>46.75</v>
      </c>
      <c r="I369">
        <v>2156759</v>
      </c>
      <c r="J369" s="1">
        <v>16202.37</v>
      </c>
      <c r="K369" s="1">
        <f t="shared" si="54"/>
        <v>9.692912806816512</v>
      </c>
      <c r="L369">
        <v>56197</v>
      </c>
      <c r="M369">
        <f t="shared" si="57"/>
        <v>7.1557737540865931</v>
      </c>
      <c r="N369">
        <f t="shared" si="58"/>
        <v>99.205563692225269</v>
      </c>
      <c r="O369">
        <f t="shared" si="59"/>
        <v>7.2848751297664691</v>
      </c>
      <c r="P369">
        <f t="shared" si="60"/>
        <v>112.81752295921797</v>
      </c>
      <c r="Q369">
        <f t="shared" si="61"/>
        <v>53.756814739152588</v>
      </c>
      <c r="R369">
        <f t="shared" si="62"/>
        <v>745.26882651237338</v>
      </c>
      <c r="S369">
        <f t="shared" si="55"/>
        <v>133.11379754937084</v>
      </c>
      <c r="T369">
        <f t="shared" si="56"/>
        <v>26056.226031744856</v>
      </c>
      <c r="U369">
        <v>1000</v>
      </c>
      <c r="V369">
        <v>1500</v>
      </c>
      <c r="W369">
        <v>5.7000000000000002E-2</v>
      </c>
    </row>
    <row r="370" spans="1:23" x14ac:dyDescent="0.3">
      <c r="A370">
        <v>2015</v>
      </c>
      <c r="B370" t="s">
        <v>0</v>
      </c>
      <c r="C370">
        <v>291587.66700000002</v>
      </c>
      <c r="D370">
        <v>85529.415999999997</v>
      </c>
      <c r="E370">
        <v>12116628.620000001</v>
      </c>
      <c r="F370">
        <v>3496437.9640000002</v>
      </c>
      <c r="G370">
        <v>0.54</v>
      </c>
      <c r="H370">
        <v>43.01</v>
      </c>
      <c r="I370">
        <v>10879618</v>
      </c>
      <c r="J370" s="1">
        <v>35673.71</v>
      </c>
      <c r="K370" s="1">
        <f t="shared" si="54"/>
        <v>10.482169281915503</v>
      </c>
      <c r="L370">
        <v>464178</v>
      </c>
      <c r="M370">
        <f t="shared" si="57"/>
        <v>8.173741026655204</v>
      </c>
      <c r="N370">
        <f t="shared" si="58"/>
        <v>339.65148620650899</v>
      </c>
      <c r="O370">
        <f t="shared" si="59"/>
        <v>7.8614355761387946</v>
      </c>
      <c r="P370">
        <f t="shared" si="60"/>
        <v>321.37506702900782</v>
      </c>
      <c r="Q370">
        <f t="shared" si="61"/>
        <v>26.801278041195932</v>
      </c>
      <c r="R370">
        <f t="shared" si="62"/>
        <v>1113.699821078277</v>
      </c>
      <c r="S370">
        <f t="shared" si="55"/>
        <v>304.97579309805457</v>
      </c>
      <c r="T370">
        <f t="shared" si="56"/>
        <v>42664.917095434779</v>
      </c>
      <c r="U370">
        <v>1100</v>
      </c>
      <c r="V370">
        <v>1755</v>
      </c>
      <c r="W370">
        <v>0.24199999999999999</v>
      </c>
    </row>
    <row r="371" spans="1:23" x14ac:dyDescent="0.3">
      <c r="A371">
        <v>2015</v>
      </c>
      <c r="B371" t="s">
        <v>1</v>
      </c>
      <c r="C371">
        <v>446145.92099999997</v>
      </c>
      <c r="D371">
        <v>122688.166</v>
      </c>
      <c r="E371">
        <v>17083387.945999999</v>
      </c>
      <c r="F371">
        <v>6596639.9589999998</v>
      </c>
      <c r="G371">
        <v>0.54</v>
      </c>
      <c r="H371">
        <v>43.01</v>
      </c>
      <c r="I371">
        <v>12843514</v>
      </c>
      <c r="J371" s="1">
        <v>70542.03</v>
      </c>
      <c r="K371" s="1">
        <f t="shared" si="54"/>
        <v>11.163963981374263</v>
      </c>
      <c r="L371">
        <v>555460</v>
      </c>
      <c r="M371">
        <f t="shared" si="57"/>
        <v>6.3245404335542936</v>
      </c>
      <c r="N371">
        <f t="shared" si="58"/>
        <v>242.17318307964769</v>
      </c>
      <c r="O371">
        <f t="shared" si="59"/>
        <v>9.5525388145331558</v>
      </c>
      <c r="P371">
        <f t="shared" si="60"/>
        <v>513.61644165296195</v>
      </c>
      <c r="Q371">
        <f t="shared" si="61"/>
        <v>34.737060355911943</v>
      </c>
      <c r="R371">
        <f t="shared" si="62"/>
        <v>1330.1179058939788</v>
      </c>
      <c r="S371">
        <f t="shared" si="55"/>
        <v>182.06895945580246</v>
      </c>
      <c r="T371">
        <f t="shared" si="56"/>
        <v>43248.288591424433</v>
      </c>
      <c r="U371">
        <v>1180</v>
      </c>
      <c r="V371">
        <v>1805</v>
      </c>
      <c r="W371">
        <v>8.5999999999999993E-2</v>
      </c>
    </row>
    <row r="372" spans="1:23" x14ac:dyDescent="0.3">
      <c r="A372">
        <v>2015</v>
      </c>
      <c r="B372" t="s">
        <v>2</v>
      </c>
      <c r="C372">
        <v>7749.2510000000002</v>
      </c>
      <c r="D372">
        <v>2734.4360000000001</v>
      </c>
      <c r="E372">
        <v>113920.73300000001</v>
      </c>
      <c r="F372">
        <v>43790.275000000001</v>
      </c>
      <c r="G372">
        <v>0.54</v>
      </c>
      <c r="H372">
        <v>43.01</v>
      </c>
      <c r="I372">
        <v>3520031</v>
      </c>
      <c r="J372" s="1">
        <v>891.12</v>
      </c>
      <c r="K372" s="1">
        <f t="shared" si="54"/>
        <v>6.7924790985369343</v>
      </c>
      <c r="L372">
        <v>124996</v>
      </c>
      <c r="M372">
        <f t="shared" si="57"/>
        <v>8.6960802136637039</v>
      </c>
      <c r="N372">
        <f t="shared" si="58"/>
        <v>127.83994635963732</v>
      </c>
      <c r="O372">
        <f t="shared" si="59"/>
        <v>0.77682156776460209</v>
      </c>
      <c r="P372">
        <f t="shared" si="60"/>
        <v>12.440309474547242</v>
      </c>
      <c r="Q372">
        <f t="shared" si="61"/>
        <v>2.2014723733967116</v>
      </c>
      <c r="R372">
        <f t="shared" si="62"/>
        <v>32.36355958228777</v>
      </c>
      <c r="S372">
        <f t="shared" si="55"/>
        <v>3950.1200736152259</v>
      </c>
      <c r="T372">
        <f t="shared" si="56"/>
        <v>35509.914543366234</v>
      </c>
      <c r="U372">
        <v>1009</v>
      </c>
      <c r="V372">
        <v>1590</v>
      </c>
      <c r="W372">
        <v>0.17599999999999999</v>
      </c>
    </row>
    <row r="373" spans="1:23" x14ac:dyDescent="0.3">
      <c r="A373">
        <v>2015</v>
      </c>
      <c r="B373" t="s">
        <v>3</v>
      </c>
      <c r="C373">
        <v>215698.196</v>
      </c>
      <c r="D373">
        <v>11952.472</v>
      </c>
      <c r="E373">
        <v>4483460.26</v>
      </c>
      <c r="F373">
        <v>320994.33999999997</v>
      </c>
      <c r="G373">
        <v>0.54</v>
      </c>
      <c r="H373">
        <v>43.01</v>
      </c>
      <c r="I373">
        <v>2484826</v>
      </c>
      <c r="J373" s="1">
        <v>29654.38</v>
      </c>
      <c r="K373" s="1">
        <f t="shared" si="54"/>
        <v>10.297365116955973</v>
      </c>
      <c r="L373">
        <v>65431</v>
      </c>
      <c r="M373">
        <f t="shared" si="57"/>
        <v>7.2737381796550791</v>
      </c>
      <c r="N373">
        <f t="shared" si="58"/>
        <v>151.19049057845754</v>
      </c>
      <c r="O373">
        <f t="shared" si="59"/>
        <v>4.8101846970371369</v>
      </c>
      <c r="P373">
        <f t="shared" si="60"/>
        <v>129.18181796230397</v>
      </c>
      <c r="Q373">
        <f t="shared" si="61"/>
        <v>86.806157050835751</v>
      </c>
      <c r="R373">
        <f t="shared" si="62"/>
        <v>1804.3356999645046</v>
      </c>
      <c r="S373">
        <f t="shared" si="55"/>
        <v>83.792883209832738</v>
      </c>
      <c r="T373">
        <f t="shared" si="56"/>
        <v>26332.226079411597</v>
      </c>
      <c r="U373">
        <v>1005</v>
      </c>
      <c r="V373">
        <v>1615</v>
      </c>
      <c r="W373">
        <v>6.2E-2</v>
      </c>
    </row>
    <row r="374" spans="1:23" x14ac:dyDescent="0.3">
      <c r="A374">
        <v>2015</v>
      </c>
      <c r="B374" t="s">
        <v>4</v>
      </c>
      <c r="C374">
        <v>2788.72</v>
      </c>
      <c r="D374">
        <v>597.55999999999995</v>
      </c>
      <c r="E374">
        <v>72835.383000000002</v>
      </c>
      <c r="F374">
        <v>17260.808000000001</v>
      </c>
      <c r="G374">
        <v>0.54</v>
      </c>
      <c r="H374">
        <v>43.01</v>
      </c>
      <c r="I374">
        <v>671489</v>
      </c>
      <c r="J374" s="1">
        <v>419.84</v>
      </c>
      <c r="K374" s="1">
        <f t="shared" si="54"/>
        <v>6.0398736863156692</v>
      </c>
      <c r="L374">
        <v>30541</v>
      </c>
      <c r="M374">
        <f t="shared" si="57"/>
        <v>6.6423399390243905</v>
      </c>
      <c r="N374">
        <f t="shared" si="58"/>
        <v>173.48366758765246</v>
      </c>
      <c r="O374">
        <f t="shared" si="59"/>
        <v>0.88990288746353252</v>
      </c>
      <c r="P374">
        <f t="shared" si="60"/>
        <v>25.705272908416966</v>
      </c>
      <c r="Q374">
        <f t="shared" si="61"/>
        <v>4.1530389924481268</v>
      </c>
      <c r="R374">
        <f t="shared" si="62"/>
        <v>108.46846783789459</v>
      </c>
      <c r="S374">
        <f t="shared" si="55"/>
        <v>1599.3926257621952</v>
      </c>
      <c r="T374">
        <f t="shared" si="56"/>
        <v>45482.502319472092</v>
      </c>
      <c r="U374">
        <v>980</v>
      </c>
      <c r="V374">
        <v>1455</v>
      </c>
      <c r="W374">
        <v>0.151</v>
      </c>
    </row>
    <row r="375" spans="1:23" x14ac:dyDescent="0.3">
      <c r="A375">
        <v>2015</v>
      </c>
      <c r="B375" t="s">
        <v>5</v>
      </c>
      <c r="C375">
        <v>1927.116</v>
      </c>
      <c r="D375">
        <v>1438.7660000000001</v>
      </c>
      <c r="E375">
        <v>54179.038</v>
      </c>
      <c r="F375">
        <v>21238.309000000001</v>
      </c>
      <c r="G375">
        <v>0.54</v>
      </c>
      <c r="H375">
        <v>43.01</v>
      </c>
      <c r="I375">
        <v>1787408</v>
      </c>
      <c r="J375" s="1">
        <v>755.09</v>
      </c>
      <c r="K375" s="1">
        <f t="shared" si="54"/>
        <v>6.6268369474426514</v>
      </c>
      <c r="L375">
        <v>108361</v>
      </c>
      <c r="M375">
        <f t="shared" si="57"/>
        <v>2.552167291316267</v>
      </c>
      <c r="N375">
        <f t="shared" si="58"/>
        <v>71.751762041610931</v>
      </c>
      <c r="O375">
        <f t="shared" si="59"/>
        <v>0.80494548530609689</v>
      </c>
      <c r="P375">
        <f t="shared" si="60"/>
        <v>11.88218302704251</v>
      </c>
      <c r="Q375">
        <f t="shared" si="61"/>
        <v>1.0781623445794133</v>
      </c>
      <c r="R375">
        <f t="shared" si="62"/>
        <v>30.311511417650586</v>
      </c>
      <c r="S375">
        <f t="shared" si="55"/>
        <v>2367.1456382682859</v>
      </c>
      <c r="T375">
        <f t="shared" si="56"/>
        <v>60624.658723693748</v>
      </c>
      <c r="U375">
        <v>970</v>
      </c>
      <c r="V375">
        <v>1430</v>
      </c>
      <c r="W375">
        <v>0.123</v>
      </c>
    </row>
    <row r="376" spans="1:23" x14ac:dyDescent="0.3">
      <c r="A376">
        <v>2015</v>
      </c>
      <c r="B376" t="s">
        <v>6</v>
      </c>
      <c r="C376">
        <v>84560.187999999995</v>
      </c>
      <c r="D376">
        <v>30147.774000000001</v>
      </c>
      <c r="E376">
        <v>3046412.26</v>
      </c>
      <c r="F376">
        <v>1243573.588</v>
      </c>
      <c r="G376">
        <v>0.54</v>
      </c>
      <c r="H376">
        <v>43.01</v>
      </c>
      <c r="I376">
        <v>6176172</v>
      </c>
      <c r="J376" s="1">
        <v>21115.67</v>
      </c>
      <c r="K376" s="1">
        <f t="shared" si="54"/>
        <v>9.9577706978615481</v>
      </c>
      <c r="L376">
        <v>260886</v>
      </c>
      <c r="M376">
        <f t="shared" si="57"/>
        <v>4.0046178027976378</v>
      </c>
      <c r="N376">
        <f t="shared" si="58"/>
        <v>144.27258334686988</v>
      </c>
      <c r="O376">
        <f t="shared" si="59"/>
        <v>4.8813041476176506</v>
      </c>
      <c r="P376">
        <f t="shared" si="60"/>
        <v>201.35021952108846</v>
      </c>
      <c r="Q376">
        <f t="shared" si="61"/>
        <v>13.691358984173368</v>
      </c>
      <c r="R376">
        <f t="shared" si="62"/>
        <v>493.25249685403838</v>
      </c>
      <c r="S376">
        <f t="shared" si="55"/>
        <v>292.49235283559557</v>
      </c>
      <c r="T376">
        <f t="shared" si="56"/>
        <v>42240.727751753024</v>
      </c>
      <c r="U376">
        <v>1030</v>
      </c>
      <c r="V376">
        <v>1540</v>
      </c>
      <c r="W376">
        <v>0.111</v>
      </c>
    </row>
    <row r="377" spans="1:23" x14ac:dyDescent="0.3">
      <c r="A377">
        <v>2015</v>
      </c>
      <c r="B377" t="s">
        <v>7</v>
      </c>
      <c r="C377">
        <v>142716.07800000001</v>
      </c>
      <c r="D377">
        <v>5184.21</v>
      </c>
      <c r="E377">
        <v>2060827.6639999999</v>
      </c>
      <c r="F377">
        <v>162846.12400000001</v>
      </c>
      <c r="G377">
        <v>0.54</v>
      </c>
      <c r="H377">
        <v>43.01</v>
      </c>
      <c r="I377">
        <v>1612362</v>
      </c>
      <c r="J377" s="1">
        <v>23292.73</v>
      </c>
      <c r="K377" s="1">
        <f t="shared" si="54"/>
        <v>10.055896573698925</v>
      </c>
      <c r="L377">
        <v>40196</v>
      </c>
      <c r="M377">
        <f t="shared" si="57"/>
        <v>6.1270653117947109</v>
      </c>
      <c r="N377">
        <f t="shared" si="58"/>
        <v>88.47514499159179</v>
      </c>
      <c r="O377">
        <f t="shared" si="59"/>
        <v>3.2152891224179188</v>
      </c>
      <c r="P377">
        <f t="shared" si="60"/>
        <v>100.99848793261067</v>
      </c>
      <c r="Q377">
        <f t="shared" si="61"/>
        <v>88.513670007107578</v>
      </c>
      <c r="R377">
        <f t="shared" si="62"/>
        <v>1278.1420450246283</v>
      </c>
      <c r="S377">
        <f t="shared" si="55"/>
        <v>69.221684190732475</v>
      </c>
      <c r="T377">
        <f t="shared" si="56"/>
        <v>24929.885472369107</v>
      </c>
      <c r="U377">
        <v>1000</v>
      </c>
      <c r="V377">
        <v>1530</v>
      </c>
      <c r="W377">
        <v>8.6999999999999994E-2</v>
      </c>
    </row>
    <row r="378" spans="1:23" x14ac:dyDescent="0.3">
      <c r="A378">
        <v>2015</v>
      </c>
      <c r="B378" t="s">
        <v>8</v>
      </c>
      <c r="C378">
        <v>128771.70699999999</v>
      </c>
      <c r="D378">
        <v>39156.646999999997</v>
      </c>
      <c r="E378">
        <v>5727410.9900000002</v>
      </c>
      <c r="F378">
        <v>1781832.148</v>
      </c>
      <c r="G378">
        <v>0.54</v>
      </c>
      <c r="H378">
        <v>43.01</v>
      </c>
      <c r="I378">
        <v>7926599</v>
      </c>
      <c r="J378" s="1">
        <v>47709.83</v>
      </c>
      <c r="K378" s="1">
        <f t="shared" si="54"/>
        <v>10.772892735309506</v>
      </c>
      <c r="L378">
        <v>261524</v>
      </c>
      <c r="M378">
        <f t="shared" si="57"/>
        <v>2.6990602775151364</v>
      </c>
      <c r="N378">
        <f t="shared" si="58"/>
        <v>120.04677002621892</v>
      </c>
      <c r="O378">
        <f t="shared" si="59"/>
        <v>4.9399051219823278</v>
      </c>
      <c r="P378">
        <f t="shared" si="60"/>
        <v>224.79150869118016</v>
      </c>
      <c r="Q378">
        <f t="shared" si="61"/>
        <v>16.24551803364848</v>
      </c>
      <c r="R378">
        <f t="shared" si="62"/>
        <v>722.55591458581421</v>
      </c>
      <c r="S378">
        <f t="shared" si="55"/>
        <v>166.14184120966266</v>
      </c>
      <c r="T378">
        <f t="shared" si="56"/>
        <v>32993.216889109695</v>
      </c>
      <c r="U378">
        <v>990</v>
      </c>
      <c r="V378">
        <v>1410</v>
      </c>
      <c r="W378">
        <v>0.13700000000000001</v>
      </c>
    </row>
    <row r="379" spans="1:23" x14ac:dyDescent="0.3">
      <c r="A379">
        <v>2015</v>
      </c>
      <c r="B379" t="s">
        <v>9</v>
      </c>
      <c r="C379">
        <v>248354.83</v>
      </c>
      <c r="D379">
        <v>76056.532000000007</v>
      </c>
      <c r="E379">
        <v>6776430.2180000003</v>
      </c>
      <c r="F379">
        <v>2757544.5670000003</v>
      </c>
      <c r="G379">
        <v>0.54</v>
      </c>
      <c r="H379">
        <v>43.01</v>
      </c>
      <c r="I379">
        <v>17865516</v>
      </c>
      <c r="J379" s="1">
        <v>34112.74</v>
      </c>
      <c r="K379" s="1">
        <f t="shared" si="54"/>
        <v>10.437426200536001</v>
      </c>
      <c r="L379">
        <v>637549</v>
      </c>
      <c r="M379">
        <f t="shared" si="57"/>
        <v>7.2804128311006391</v>
      </c>
      <c r="N379">
        <f t="shared" si="58"/>
        <v>198.64807746314136</v>
      </c>
      <c r="O379">
        <f t="shared" si="59"/>
        <v>4.2571696221928326</v>
      </c>
      <c r="P379">
        <f t="shared" si="60"/>
        <v>154.35012159738349</v>
      </c>
      <c r="Q379">
        <f t="shared" si="61"/>
        <v>13.901352191562784</v>
      </c>
      <c r="R379">
        <f t="shared" si="62"/>
        <v>379.30223890538622</v>
      </c>
      <c r="S379">
        <f t="shared" si="55"/>
        <v>523.71975983166408</v>
      </c>
      <c r="T379">
        <f t="shared" si="56"/>
        <v>35686.010972199183</v>
      </c>
      <c r="U379">
        <v>1000</v>
      </c>
      <c r="V379">
        <v>1460</v>
      </c>
      <c r="W379">
        <v>0.113</v>
      </c>
    </row>
    <row r="380" spans="1:23" x14ac:dyDescent="0.3">
      <c r="A380">
        <v>2015</v>
      </c>
      <c r="B380" t="s">
        <v>10</v>
      </c>
      <c r="C380">
        <v>116722.867</v>
      </c>
      <c r="D380">
        <v>28005.077000000001</v>
      </c>
      <c r="E380">
        <v>2929445.4980000001</v>
      </c>
      <c r="F380">
        <v>1047445.776</v>
      </c>
      <c r="G380">
        <v>0.54</v>
      </c>
      <c r="H380">
        <v>43.01</v>
      </c>
      <c r="I380">
        <v>4052803</v>
      </c>
      <c r="J380" s="1">
        <v>19858</v>
      </c>
      <c r="K380" s="1">
        <f t="shared" si="54"/>
        <v>9.8963622275935386</v>
      </c>
      <c r="L380">
        <v>133178</v>
      </c>
      <c r="M380">
        <f t="shared" si="57"/>
        <v>5.8778762715278479</v>
      </c>
      <c r="N380">
        <f t="shared" si="58"/>
        <v>147.51966451807837</v>
      </c>
      <c r="O380">
        <f t="shared" si="59"/>
        <v>6.9100513891250079</v>
      </c>
      <c r="P380">
        <f t="shared" si="60"/>
        <v>258.44971393872339</v>
      </c>
      <c r="Q380">
        <f t="shared" si="61"/>
        <v>28.800528177658769</v>
      </c>
      <c r="R380">
        <f t="shared" si="62"/>
        <v>722.81961348725804</v>
      </c>
      <c r="S380">
        <f t="shared" si="55"/>
        <v>204.08918320072516</v>
      </c>
      <c r="T380">
        <f t="shared" si="56"/>
        <v>32860.713930580881</v>
      </c>
      <c r="U380">
        <v>1054</v>
      </c>
      <c r="V380">
        <v>1665</v>
      </c>
      <c r="W380">
        <v>0.154</v>
      </c>
    </row>
    <row r="381" spans="1:23" x14ac:dyDescent="0.3">
      <c r="A381">
        <v>2015</v>
      </c>
      <c r="B381" t="s">
        <v>11</v>
      </c>
      <c r="C381">
        <v>13001.582</v>
      </c>
      <c r="D381">
        <v>5595.5619999999999</v>
      </c>
      <c r="E381">
        <v>685532.33</v>
      </c>
      <c r="F381">
        <v>259112.231</v>
      </c>
      <c r="G381">
        <v>0.54</v>
      </c>
      <c r="H381">
        <v>43.01</v>
      </c>
      <c r="I381">
        <v>995597</v>
      </c>
      <c r="J381" s="1">
        <v>2571.1</v>
      </c>
      <c r="K381" s="1">
        <f t="shared" si="54"/>
        <v>7.8520891018809351</v>
      </c>
      <c r="L381">
        <v>34090</v>
      </c>
      <c r="M381">
        <f t="shared" si="57"/>
        <v>5.0568169266072891</v>
      </c>
      <c r="N381">
        <f t="shared" si="58"/>
        <v>266.62997549686906</v>
      </c>
      <c r="O381">
        <f t="shared" si="59"/>
        <v>5.6203082170798027</v>
      </c>
      <c r="P381">
        <f t="shared" si="60"/>
        <v>260.25814762398841</v>
      </c>
      <c r="Q381">
        <f t="shared" si="61"/>
        <v>13.059081134234033</v>
      </c>
      <c r="R381">
        <f t="shared" si="62"/>
        <v>688.56407763382174</v>
      </c>
      <c r="S381">
        <f t="shared" si="55"/>
        <v>387.22609000038898</v>
      </c>
      <c r="T381">
        <f t="shared" si="56"/>
        <v>34240.762075418068</v>
      </c>
      <c r="U381">
        <v>1060</v>
      </c>
      <c r="V381">
        <v>1665</v>
      </c>
      <c r="W381">
        <v>5.04E-2</v>
      </c>
    </row>
    <row r="382" spans="1:23" x14ac:dyDescent="0.3">
      <c r="A382">
        <v>2015</v>
      </c>
      <c r="B382" t="s">
        <v>12</v>
      </c>
      <c r="C382">
        <v>156182.02600000001</v>
      </c>
      <c r="D382">
        <v>14122.731</v>
      </c>
      <c r="E382">
        <v>2367029.8969999999</v>
      </c>
      <c r="F382">
        <v>330538.91600000003</v>
      </c>
      <c r="G382">
        <v>0.54</v>
      </c>
      <c r="H382">
        <v>43.01</v>
      </c>
      <c r="I382">
        <v>4084851</v>
      </c>
      <c r="J382" s="1">
        <v>18449.990000000002</v>
      </c>
      <c r="K382" s="1">
        <f t="shared" si="54"/>
        <v>9.8228191074631059</v>
      </c>
      <c r="L382">
        <v>113629</v>
      </c>
      <c r="M382">
        <f t="shared" si="57"/>
        <v>8.4651550488645242</v>
      </c>
      <c r="N382">
        <f t="shared" si="58"/>
        <v>128.29437289667905</v>
      </c>
      <c r="O382">
        <f t="shared" si="59"/>
        <v>3.4573429973333178</v>
      </c>
      <c r="P382">
        <f t="shared" si="60"/>
        <v>80.918230799605666</v>
      </c>
      <c r="Q382">
        <f t="shared" si="61"/>
        <v>38.234448698373576</v>
      </c>
      <c r="R382">
        <f t="shared" si="62"/>
        <v>579.46541917930426</v>
      </c>
      <c r="S382">
        <f t="shared" si="55"/>
        <v>221.40125821206405</v>
      </c>
      <c r="T382">
        <f t="shared" si="56"/>
        <v>27817.171299516187</v>
      </c>
      <c r="U382">
        <v>1040</v>
      </c>
      <c r="V382">
        <v>1630</v>
      </c>
      <c r="W382">
        <v>5.7000000000000002E-2</v>
      </c>
    </row>
    <row r="383" spans="1:23" x14ac:dyDescent="0.3">
      <c r="A383">
        <v>2015</v>
      </c>
      <c r="B383" t="s">
        <v>13</v>
      </c>
      <c r="C383">
        <v>220243.94</v>
      </c>
      <c r="D383">
        <v>10471.044</v>
      </c>
      <c r="E383">
        <v>2736582.3590000002</v>
      </c>
      <c r="F383">
        <v>257657.891</v>
      </c>
      <c r="G383">
        <v>0.54</v>
      </c>
      <c r="H383">
        <v>43.01</v>
      </c>
      <c r="I383">
        <v>2245470</v>
      </c>
      <c r="J383" s="1">
        <v>20452.14</v>
      </c>
      <c r="K383" s="1">
        <f t="shared" si="54"/>
        <v>9.9258428014727649</v>
      </c>
      <c r="L383">
        <v>57487</v>
      </c>
      <c r="M383">
        <f t="shared" si="57"/>
        <v>10.768747915866017</v>
      </c>
      <c r="N383">
        <f t="shared" si="58"/>
        <v>133.80420625910054</v>
      </c>
      <c r="O383">
        <f t="shared" si="59"/>
        <v>4.6631858809068927</v>
      </c>
      <c r="P383">
        <f t="shared" si="60"/>
        <v>114.7456394429674</v>
      </c>
      <c r="Q383">
        <f t="shared" si="61"/>
        <v>98.083670679189652</v>
      </c>
      <c r="R383">
        <f t="shared" si="62"/>
        <v>1218.7125007236793</v>
      </c>
      <c r="S383">
        <f t="shared" si="55"/>
        <v>109.79144480724267</v>
      </c>
      <c r="T383">
        <f t="shared" si="56"/>
        <v>25601.321772279298</v>
      </c>
      <c r="U383">
        <v>1020</v>
      </c>
      <c r="V383">
        <v>1555</v>
      </c>
      <c r="W383">
        <v>7.0999999999999994E-2</v>
      </c>
    </row>
    <row r="384" spans="1:23" x14ac:dyDescent="0.3">
      <c r="A384">
        <v>2015</v>
      </c>
      <c r="B384" t="s">
        <v>14</v>
      </c>
      <c r="C384">
        <v>39499.720999999998</v>
      </c>
      <c r="D384">
        <v>11123.821</v>
      </c>
      <c r="E384">
        <v>2402809.574</v>
      </c>
      <c r="F384">
        <v>512522.625</v>
      </c>
      <c r="G384">
        <v>0.54</v>
      </c>
      <c r="H384">
        <v>43.01</v>
      </c>
      <c r="I384">
        <v>2858714</v>
      </c>
      <c r="J384" s="1">
        <v>15802.27</v>
      </c>
      <c r="K384" s="1">
        <f t="shared" si="54"/>
        <v>9.6679088795814607</v>
      </c>
      <c r="L384">
        <v>84921</v>
      </c>
      <c r="M384">
        <f t="shared" si="57"/>
        <v>2.4996232186894667</v>
      </c>
      <c r="N384">
        <f t="shared" si="58"/>
        <v>152.05470948161246</v>
      </c>
      <c r="O384">
        <f t="shared" si="59"/>
        <v>3.8911975804505103</v>
      </c>
      <c r="P384">
        <f t="shared" si="60"/>
        <v>179.28433029676981</v>
      </c>
      <c r="Q384">
        <f t="shared" si="61"/>
        <v>13.817304214412495</v>
      </c>
      <c r="R384">
        <f t="shared" si="62"/>
        <v>840.52114832053849</v>
      </c>
      <c r="S384">
        <f t="shared" si="55"/>
        <v>180.90527500162952</v>
      </c>
      <c r="T384">
        <f t="shared" si="56"/>
        <v>29706.014662537069</v>
      </c>
      <c r="U384">
        <v>975</v>
      </c>
      <c r="V384">
        <v>1500</v>
      </c>
      <c r="W384">
        <v>0.13200000000000001</v>
      </c>
    </row>
    <row r="385" spans="1:23" x14ac:dyDescent="0.3">
      <c r="A385">
        <v>2015</v>
      </c>
      <c r="B385" t="s">
        <v>15</v>
      </c>
      <c r="C385">
        <v>128450.44500000001</v>
      </c>
      <c r="D385">
        <v>10152.509</v>
      </c>
      <c r="E385">
        <v>1735815.6939999999</v>
      </c>
      <c r="F385">
        <v>253472.717</v>
      </c>
      <c r="G385">
        <v>0.54</v>
      </c>
      <c r="H385">
        <v>43.01</v>
      </c>
      <c r="I385">
        <v>2170714</v>
      </c>
      <c r="J385" s="1">
        <v>16202.37</v>
      </c>
      <c r="K385" s="1">
        <f t="shared" si="54"/>
        <v>9.692912806816512</v>
      </c>
      <c r="L385">
        <v>57641</v>
      </c>
      <c r="M385">
        <f t="shared" si="57"/>
        <v>7.927879995334016</v>
      </c>
      <c r="N385">
        <f t="shared" si="58"/>
        <v>107.13344368755928</v>
      </c>
      <c r="O385">
        <f t="shared" si="59"/>
        <v>4.6770366800969638</v>
      </c>
      <c r="P385">
        <f t="shared" si="60"/>
        <v>116.76928282583519</v>
      </c>
      <c r="Q385">
        <f t="shared" si="61"/>
        <v>59.174283208197856</v>
      </c>
      <c r="R385">
        <f t="shared" si="62"/>
        <v>799.65195507100429</v>
      </c>
      <c r="S385">
        <f t="shared" si="55"/>
        <v>133.97509129837178</v>
      </c>
      <c r="T385">
        <f t="shared" si="56"/>
        <v>26553.935709632868</v>
      </c>
      <c r="U385">
        <v>1000</v>
      </c>
      <c r="V385">
        <v>1500</v>
      </c>
      <c r="W385">
        <v>5.7000000000000002E-2</v>
      </c>
    </row>
    <row r="386" spans="1:23" x14ac:dyDescent="0.3">
      <c r="A386">
        <v>2016</v>
      </c>
      <c r="B386" t="s">
        <v>0</v>
      </c>
      <c r="C386">
        <v>290515.23099999997</v>
      </c>
      <c r="D386">
        <v>97871.293999999994</v>
      </c>
      <c r="E386">
        <v>12407143.851</v>
      </c>
      <c r="F386">
        <v>3594309.2579999999</v>
      </c>
      <c r="G386">
        <v>0.48</v>
      </c>
      <c r="H386">
        <f>(39.14+34.05+33.03)/3</f>
        <v>35.406666666666666</v>
      </c>
      <c r="I386">
        <v>10951893</v>
      </c>
      <c r="J386" s="1">
        <v>35673.71</v>
      </c>
      <c r="K386" s="1">
        <f t="shared" ref="K386:K449" si="63">LN(J386)</f>
        <v>10.482169281915503</v>
      </c>
      <c r="L386">
        <v>475212</v>
      </c>
      <c r="M386">
        <f t="shared" si="57"/>
        <v>8.1436786642039749</v>
      </c>
      <c r="N386">
        <f t="shared" si="58"/>
        <v>347.79516487071294</v>
      </c>
      <c r="O386">
        <f t="shared" si="59"/>
        <v>8.9364728088559673</v>
      </c>
      <c r="P386">
        <f t="shared" si="60"/>
        <v>328.19068429539988</v>
      </c>
      <c r="Q386">
        <f t="shared" si="61"/>
        <v>26.526485512595858</v>
      </c>
      <c r="R386">
        <f t="shared" si="62"/>
        <v>1132.8766498175246</v>
      </c>
      <c r="S386">
        <f t="shared" ref="S386:S449" si="64">I386/J386</f>
        <v>307.00179487919814</v>
      </c>
      <c r="T386">
        <f t="shared" ref="T386:T449" si="65">(L386/I386)*10^6</f>
        <v>43390.854896044002</v>
      </c>
      <c r="U386">
        <v>1100</v>
      </c>
      <c r="V386">
        <v>1755</v>
      </c>
      <c r="W386">
        <v>0.30299999999999999</v>
      </c>
    </row>
    <row r="387" spans="1:23" x14ac:dyDescent="0.3">
      <c r="A387">
        <v>2016</v>
      </c>
      <c r="B387" t="s">
        <v>1</v>
      </c>
      <c r="C387">
        <v>398286.49400000001</v>
      </c>
      <c r="D387">
        <v>131271.79999999999</v>
      </c>
      <c r="E387">
        <v>17481674.440000001</v>
      </c>
      <c r="F387">
        <v>6727911.7589999996</v>
      </c>
      <c r="G387">
        <v>0.48</v>
      </c>
      <c r="H387">
        <f t="shared" ref="H387:H415" si="66">(39.14+34.05+33.03)/3</f>
        <v>35.406666666666666</v>
      </c>
      <c r="I387">
        <v>12930751</v>
      </c>
      <c r="J387" s="1">
        <v>70542.03</v>
      </c>
      <c r="K387" s="1">
        <f t="shared" si="63"/>
        <v>11.163963981374263</v>
      </c>
      <c r="L387">
        <v>577861</v>
      </c>
      <c r="M387">
        <f t="shared" ref="M387:M450" si="67">C387/J387</f>
        <v>5.6460877862460155</v>
      </c>
      <c r="N387">
        <f t="shared" ref="N387:N450" si="68">E387/J387</f>
        <v>247.81927086589374</v>
      </c>
      <c r="O387">
        <f t="shared" ref="O387:O449" si="69">(D387*1000)/I387</f>
        <v>10.151908423571067</v>
      </c>
      <c r="P387">
        <f t="shared" ref="P387:P449" si="70">(F387*1000)/I387</f>
        <v>520.30324913069626</v>
      </c>
      <c r="Q387">
        <f t="shared" ref="Q387:Q449" si="71">(C387*1000)/I387</f>
        <v>30.801497453628176</v>
      </c>
      <c r="R387">
        <f t="shared" ref="R387:R449" si="72">(E387*1000)/I387</f>
        <v>1351.9457949503474</v>
      </c>
      <c r="S387">
        <f t="shared" si="64"/>
        <v>183.30562644709829</v>
      </c>
      <c r="T387">
        <f t="shared" si="65"/>
        <v>44688.897033126697</v>
      </c>
      <c r="U387">
        <v>1180</v>
      </c>
      <c r="V387">
        <v>1805</v>
      </c>
      <c r="W387">
        <v>8.5999999999999993E-2</v>
      </c>
    </row>
    <row r="388" spans="1:23" x14ac:dyDescent="0.3">
      <c r="A388">
        <v>2016</v>
      </c>
      <c r="B388" t="s">
        <v>2</v>
      </c>
      <c r="C388">
        <v>6998.3220000000001</v>
      </c>
      <c r="D388">
        <v>2045.104</v>
      </c>
      <c r="E388">
        <v>120919.05500000001</v>
      </c>
      <c r="F388">
        <v>45835.379000000001</v>
      </c>
      <c r="G388">
        <v>0.48</v>
      </c>
      <c r="H388">
        <f t="shared" si="66"/>
        <v>35.406666666666666</v>
      </c>
      <c r="I388">
        <v>3574830</v>
      </c>
      <c r="J388" s="1">
        <v>891.12</v>
      </c>
      <c r="K388" s="1">
        <f t="shared" si="63"/>
        <v>6.7924790985369343</v>
      </c>
      <c r="L388">
        <v>133218</v>
      </c>
      <c r="M388">
        <f t="shared" si="67"/>
        <v>7.8534002154591978</v>
      </c>
      <c r="N388">
        <f t="shared" si="68"/>
        <v>135.69334657509651</v>
      </c>
      <c r="O388">
        <f t="shared" si="69"/>
        <v>0.57208426694416237</v>
      </c>
      <c r="P388">
        <f t="shared" si="70"/>
        <v>12.821694737931594</v>
      </c>
      <c r="Q388">
        <f t="shared" si="71"/>
        <v>1.9576656792071232</v>
      </c>
      <c r="R388">
        <f t="shared" si="72"/>
        <v>33.825120355373549</v>
      </c>
      <c r="S388">
        <f t="shared" si="64"/>
        <v>4011.6145973606249</v>
      </c>
      <c r="T388">
        <f t="shared" si="65"/>
        <v>37265.548291806881</v>
      </c>
      <c r="U388">
        <v>1009</v>
      </c>
      <c r="V388">
        <v>1590</v>
      </c>
      <c r="W388">
        <v>0.152</v>
      </c>
    </row>
    <row r="389" spans="1:23" x14ac:dyDescent="0.3">
      <c r="A389">
        <v>2016</v>
      </c>
      <c r="B389" t="s">
        <v>3</v>
      </c>
      <c r="C389">
        <v>291701.21299999999</v>
      </c>
      <c r="D389">
        <v>12962.223</v>
      </c>
      <c r="E389">
        <v>4775161.4730000002</v>
      </c>
      <c r="F389">
        <v>333956.56299999997</v>
      </c>
      <c r="G389">
        <v>0.48</v>
      </c>
      <c r="H389">
        <f t="shared" si="66"/>
        <v>35.406666666666666</v>
      </c>
      <c r="I389">
        <v>2494648</v>
      </c>
      <c r="J389" s="1">
        <v>29654.38</v>
      </c>
      <c r="K389" s="1">
        <f t="shared" si="63"/>
        <v>10.297365116955973</v>
      </c>
      <c r="L389">
        <v>67163</v>
      </c>
      <c r="M389">
        <f t="shared" si="67"/>
        <v>9.8366990980758988</v>
      </c>
      <c r="N389">
        <f t="shared" si="68"/>
        <v>161.02718967653345</v>
      </c>
      <c r="O389">
        <f t="shared" si="69"/>
        <v>5.1960128242541632</v>
      </c>
      <c r="P389">
        <f t="shared" si="70"/>
        <v>133.86921240992714</v>
      </c>
      <c r="Q389">
        <f t="shared" si="71"/>
        <v>116.93081067950268</v>
      </c>
      <c r="R389">
        <f t="shared" si="72"/>
        <v>1914.1624281261325</v>
      </c>
      <c r="S389">
        <f t="shared" si="64"/>
        <v>84.124099036971941</v>
      </c>
      <c r="T389">
        <f t="shared" si="65"/>
        <v>26922.83640818264</v>
      </c>
      <c r="U389">
        <v>1005</v>
      </c>
      <c r="V389">
        <v>1615</v>
      </c>
      <c r="W389">
        <v>6.2E-2</v>
      </c>
    </row>
    <row r="390" spans="1:23" x14ac:dyDescent="0.3">
      <c r="A390">
        <v>2016</v>
      </c>
      <c r="B390" t="s">
        <v>4</v>
      </c>
      <c r="C390">
        <v>1395.57</v>
      </c>
      <c r="D390">
        <v>809.98</v>
      </c>
      <c r="E390">
        <v>74230.953000000009</v>
      </c>
      <c r="F390">
        <v>18070.788</v>
      </c>
      <c r="G390">
        <v>0.48</v>
      </c>
      <c r="H390">
        <f t="shared" si="66"/>
        <v>35.406666666666666</v>
      </c>
      <c r="I390">
        <v>678753</v>
      </c>
      <c r="J390" s="1">
        <v>419.84</v>
      </c>
      <c r="K390" s="1">
        <f t="shared" si="63"/>
        <v>6.0398736863156692</v>
      </c>
      <c r="L390">
        <v>31424</v>
      </c>
      <c r="M390">
        <f t="shared" si="67"/>
        <v>3.3240520198170733</v>
      </c>
      <c r="N390">
        <f t="shared" si="68"/>
        <v>176.80771960746955</v>
      </c>
      <c r="O390">
        <f t="shared" si="69"/>
        <v>1.1933354254051178</v>
      </c>
      <c r="P390">
        <f t="shared" si="70"/>
        <v>26.623511056304725</v>
      </c>
      <c r="Q390">
        <f t="shared" si="71"/>
        <v>2.0560793101466954</v>
      </c>
      <c r="R390">
        <f t="shared" si="72"/>
        <v>109.36371993935941</v>
      </c>
      <c r="S390">
        <f t="shared" si="64"/>
        <v>1616.6944550304879</v>
      </c>
      <c r="T390">
        <f t="shared" si="65"/>
        <v>46296.664618793577</v>
      </c>
      <c r="U390">
        <v>980</v>
      </c>
      <c r="V390">
        <v>1455</v>
      </c>
      <c r="W390">
        <v>0.151</v>
      </c>
    </row>
    <row r="391" spans="1:23" x14ac:dyDescent="0.3">
      <c r="A391">
        <v>2016</v>
      </c>
      <c r="B391" t="s">
        <v>5</v>
      </c>
      <c r="C391">
        <v>4158.5349999999999</v>
      </c>
      <c r="D391">
        <v>1796.5450000000001</v>
      </c>
      <c r="E391">
        <v>58337.572999999997</v>
      </c>
      <c r="F391">
        <v>23034.853999999999</v>
      </c>
      <c r="G391">
        <v>0.48</v>
      </c>
      <c r="H391">
        <f t="shared" si="66"/>
        <v>35.406666666666666</v>
      </c>
      <c r="I391">
        <v>1810438</v>
      </c>
      <c r="J391" s="1">
        <v>755.09</v>
      </c>
      <c r="K391" s="1">
        <f t="shared" si="63"/>
        <v>6.6268369474426514</v>
      </c>
      <c r="L391">
        <v>110686</v>
      </c>
      <c r="M391">
        <f t="shared" si="67"/>
        <v>5.5073368737501482</v>
      </c>
      <c r="N391">
        <f t="shared" si="68"/>
        <v>77.259098915361079</v>
      </c>
      <c r="O391">
        <f t="shared" si="69"/>
        <v>0.99232616637520865</v>
      </c>
      <c r="P391">
        <f t="shared" si="70"/>
        <v>12.723359761560463</v>
      </c>
      <c r="Q391">
        <f t="shared" si="71"/>
        <v>2.2969773060441727</v>
      </c>
      <c r="R391">
        <f t="shared" si="72"/>
        <v>32.222905727785211</v>
      </c>
      <c r="S391">
        <f t="shared" si="64"/>
        <v>2397.6453138036522</v>
      </c>
      <c r="T391">
        <f t="shared" si="65"/>
        <v>61137.691542046727</v>
      </c>
      <c r="U391">
        <v>970</v>
      </c>
      <c r="V391">
        <v>1430</v>
      </c>
      <c r="W391">
        <v>0.123</v>
      </c>
    </row>
    <row r="392" spans="1:23" x14ac:dyDescent="0.3">
      <c r="A392">
        <v>2016</v>
      </c>
      <c r="B392" t="s">
        <v>6</v>
      </c>
      <c r="C392">
        <v>71393.294999999998</v>
      </c>
      <c r="D392">
        <v>32881.184000000001</v>
      </c>
      <c r="E392">
        <v>3117805.5550000002</v>
      </c>
      <c r="F392">
        <v>1276454.7719999999</v>
      </c>
      <c r="G392">
        <v>0.48</v>
      </c>
      <c r="H392">
        <f t="shared" si="66"/>
        <v>35.406666666666666</v>
      </c>
      <c r="I392">
        <v>6213088</v>
      </c>
      <c r="J392" s="1">
        <v>21115.67</v>
      </c>
      <c r="K392" s="1">
        <f t="shared" si="63"/>
        <v>9.9577706978615481</v>
      </c>
      <c r="L392">
        <v>271532</v>
      </c>
      <c r="M392">
        <f t="shared" si="67"/>
        <v>3.3810575274192107</v>
      </c>
      <c r="N392">
        <f t="shared" si="68"/>
        <v>147.65364087428912</v>
      </c>
      <c r="O392">
        <f t="shared" si="69"/>
        <v>5.2922450156830223</v>
      </c>
      <c r="P392">
        <f t="shared" si="70"/>
        <v>205.44611182072424</v>
      </c>
      <c r="Q392">
        <f t="shared" si="71"/>
        <v>11.490790891743364</v>
      </c>
      <c r="R392">
        <f t="shared" si="72"/>
        <v>501.81255359653687</v>
      </c>
      <c r="S392">
        <f t="shared" si="64"/>
        <v>294.24062793176824</v>
      </c>
      <c r="T392">
        <f t="shared" si="65"/>
        <v>43703.227766933283</v>
      </c>
      <c r="U392">
        <v>1030</v>
      </c>
      <c r="V392">
        <v>1540</v>
      </c>
      <c r="W392">
        <v>0.111</v>
      </c>
    </row>
    <row r="393" spans="1:23" x14ac:dyDescent="0.3">
      <c r="A393">
        <v>2016</v>
      </c>
      <c r="B393" t="s">
        <v>7</v>
      </c>
      <c r="C393">
        <v>197741.70800000001</v>
      </c>
      <c r="D393">
        <v>4838.2879999999996</v>
      </c>
      <c r="E393">
        <v>2258569.372</v>
      </c>
      <c r="F393">
        <v>167684.41200000001</v>
      </c>
      <c r="G393">
        <v>0.48</v>
      </c>
      <c r="H393">
        <f t="shared" si="66"/>
        <v>35.406666666666666</v>
      </c>
      <c r="I393">
        <v>1610674</v>
      </c>
      <c r="J393" s="1">
        <v>23292.73</v>
      </c>
      <c r="K393" s="1">
        <f t="shared" si="63"/>
        <v>10.055896573698925</v>
      </c>
      <c r="L393">
        <v>41005</v>
      </c>
      <c r="M393">
        <f t="shared" si="67"/>
        <v>8.4894174276694923</v>
      </c>
      <c r="N393">
        <f t="shared" si="68"/>
        <v>96.964562419261284</v>
      </c>
      <c r="O393">
        <f t="shared" si="69"/>
        <v>3.003890296857092</v>
      </c>
      <c r="P393">
        <f t="shared" si="70"/>
        <v>104.10822550062893</v>
      </c>
      <c r="Q393">
        <f t="shared" si="71"/>
        <v>122.76954119828096</v>
      </c>
      <c r="R393">
        <f t="shared" si="72"/>
        <v>1402.2510899163954</v>
      </c>
      <c r="S393">
        <f t="shared" si="64"/>
        <v>69.149215227240433</v>
      </c>
      <c r="T393">
        <f t="shared" si="65"/>
        <v>25458.28640680858</v>
      </c>
      <c r="U393">
        <v>1000</v>
      </c>
      <c r="V393">
        <v>1530</v>
      </c>
      <c r="W393">
        <v>4.8000000000000001E-2</v>
      </c>
    </row>
    <row r="394" spans="1:23" x14ac:dyDescent="0.3">
      <c r="A394">
        <v>2016</v>
      </c>
      <c r="B394" t="s">
        <v>8</v>
      </c>
      <c r="C394">
        <v>116996.031</v>
      </c>
      <c r="D394">
        <v>40328.580999999998</v>
      </c>
      <c r="E394">
        <v>5844407.0209999997</v>
      </c>
      <c r="F394">
        <v>1822160.7290000001</v>
      </c>
      <c r="G394">
        <v>0.48</v>
      </c>
      <c r="H394">
        <f t="shared" si="66"/>
        <v>35.406666666666666</v>
      </c>
      <c r="I394">
        <v>7945685</v>
      </c>
      <c r="J394" s="1">
        <v>47709.83</v>
      </c>
      <c r="K394" s="1">
        <f t="shared" si="63"/>
        <v>10.772892735309506</v>
      </c>
      <c r="L394">
        <v>280276</v>
      </c>
      <c r="M394">
        <f t="shared" si="67"/>
        <v>2.4522416240007563</v>
      </c>
      <c r="N394">
        <f t="shared" si="68"/>
        <v>122.49901165021966</v>
      </c>
      <c r="O394">
        <f t="shared" si="69"/>
        <v>5.0755323172262683</v>
      </c>
      <c r="P394">
        <f t="shared" si="70"/>
        <v>229.32707865967504</v>
      </c>
      <c r="Q394">
        <f t="shared" si="71"/>
        <v>14.724473849642919</v>
      </c>
      <c r="R394">
        <f t="shared" si="72"/>
        <v>735.54476687661293</v>
      </c>
      <c r="S394">
        <f t="shared" si="64"/>
        <v>166.54188455502776</v>
      </c>
      <c r="T394">
        <f t="shared" si="65"/>
        <v>35273.988334548878</v>
      </c>
      <c r="U394">
        <v>990</v>
      </c>
      <c r="V394">
        <v>1410</v>
      </c>
      <c r="W394">
        <v>0.13700000000000001</v>
      </c>
    </row>
    <row r="395" spans="1:23" x14ac:dyDescent="0.3">
      <c r="A395">
        <v>2016</v>
      </c>
      <c r="B395" t="s">
        <v>9</v>
      </c>
      <c r="C395">
        <v>220178.52499999999</v>
      </c>
      <c r="D395">
        <v>81218.289999999994</v>
      </c>
      <c r="E395">
        <v>6996608.7429999998</v>
      </c>
      <c r="F395">
        <v>2838762.8569999998</v>
      </c>
      <c r="G395">
        <v>0.48</v>
      </c>
      <c r="H395">
        <f t="shared" si="66"/>
        <v>35.406666666666666</v>
      </c>
      <c r="I395">
        <v>17890100</v>
      </c>
      <c r="J395" s="1">
        <v>34112.74</v>
      </c>
      <c r="K395" s="1">
        <f t="shared" si="63"/>
        <v>10.437426200536001</v>
      </c>
      <c r="L395">
        <v>652269</v>
      </c>
      <c r="M395">
        <f t="shared" si="67"/>
        <v>6.454436817447089</v>
      </c>
      <c r="N395">
        <f t="shared" si="68"/>
        <v>205.10251428058842</v>
      </c>
      <c r="O395">
        <f t="shared" si="69"/>
        <v>4.5398455011430903</v>
      </c>
      <c r="P395">
        <f t="shared" si="70"/>
        <v>158.67786412596911</v>
      </c>
      <c r="Q395">
        <f t="shared" si="71"/>
        <v>12.307283078350595</v>
      </c>
      <c r="R395">
        <f t="shared" si="72"/>
        <v>391.08829704697013</v>
      </c>
      <c r="S395">
        <f t="shared" si="64"/>
        <v>524.4404290010126</v>
      </c>
      <c r="T395">
        <f t="shared" si="65"/>
        <v>36459.77384139831</v>
      </c>
      <c r="U395">
        <v>1000</v>
      </c>
      <c r="V395">
        <v>1460</v>
      </c>
      <c r="W395">
        <v>0.113</v>
      </c>
    </row>
    <row r="396" spans="1:23" x14ac:dyDescent="0.3">
      <c r="A396">
        <v>2016</v>
      </c>
      <c r="B396" t="s">
        <v>10</v>
      </c>
      <c r="C396">
        <v>148031.36900000001</v>
      </c>
      <c r="D396">
        <v>29948.043000000001</v>
      </c>
      <c r="E396">
        <v>3077476.8670000001</v>
      </c>
      <c r="F396">
        <v>1077393.8189999999</v>
      </c>
      <c r="G396">
        <v>0.48</v>
      </c>
      <c r="H396">
        <f t="shared" si="66"/>
        <v>35.406666666666666</v>
      </c>
      <c r="I396">
        <v>4066053</v>
      </c>
      <c r="J396" s="1">
        <v>19858</v>
      </c>
      <c r="K396" s="1">
        <f t="shared" si="63"/>
        <v>9.8963622275935386</v>
      </c>
      <c r="L396">
        <v>136419</v>
      </c>
      <c r="M396">
        <f t="shared" si="67"/>
        <v>7.454495367106456</v>
      </c>
      <c r="N396">
        <f t="shared" si="68"/>
        <v>154.9741598851848</v>
      </c>
      <c r="O396">
        <f t="shared" si="69"/>
        <v>7.3653843174203582</v>
      </c>
      <c r="P396">
        <f t="shared" si="70"/>
        <v>264.97289115513252</v>
      </c>
      <c r="Q396">
        <f t="shared" si="71"/>
        <v>36.406650134663764</v>
      </c>
      <c r="R396">
        <f t="shared" si="72"/>
        <v>756.87081968680684</v>
      </c>
      <c r="S396">
        <f t="shared" si="64"/>
        <v>204.75642058616174</v>
      </c>
      <c r="T396">
        <f t="shared" si="65"/>
        <v>33550.718596142251</v>
      </c>
      <c r="U396">
        <v>1054</v>
      </c>
      <c r="V396">
        <v>1665</v>
      </c>
      <c r="W396">
        <v>5.2999999999999999E-2</v>
      </c>
    </row>
    <row r="397" spans="1:23" x14ac:dyDescent="0.3">
      <c r="A397">
        <v>2016</v>
      </c>
      <c r="B397" t="s">
        <v>11</v>
      </c>
      <c r="C397">
        <v>16908.422999999999</v>
      </c>
      <c r="D397">
        <v>5566.4430000000002</v>
      </c>
      <c r="E397">
        <v>702440.75300000003</v>
      </c>
      <c r="F397">
        <v>264678.674</v>
      </c>
      <c r="G397">
        <v>0.48</v>
      </c>
      <c r="H397">
        <f t="shared" si="66"/>
        <v>35.406666666666666</v>
      </c>
      <c r="I397">
        <v>996651</v>
      </c>
      <c r="J397" s="1">
        <v>2571.1</v>
      </c>
      <c r="K397" s="1">
        <f t="shared" si="63"/>
        <v>7.8520891018809351</v>
      </c>
      <c r="L397">
        <v>34314</v>
      </c>
      <c r="M397">
        <f t="shared" si="67"/>
        <v>6.5763381432071872</v>
      </c>
      <c r="N397">
        <f t="shared" si="68"/>
        <v>273.20631364007625</v>
      </c>
      <c r="O397">
        <f t="shared" si="69"/>
        <v>5.5851476595117049</v>
      </c>
      <c r="P397">
        <f t="shared" si="70"/>
        <v>265.56806143775503</v>
      </c>
      <c r="Q397">
        <f t="shared" si="71"/>
        <v>16.965239587378129</v>
      </c>
      <c r="R397">
        <f t="shared" si="72"/>
        <v>704.80113199103801</v>
      </c>
      <c r="S397">
        <f t="shared" si="64"/>
        <v>387.63603127066239</v>
      </c>
      <c r="T397">
        <f t="shared" si="65"/>
        <v>34429.3037382193</v>
      </c>
      <c r="U397">
        <v>1060</v>
      </c>
      <c r="V397">
        <v>1665</v>
      </c>
      <c r="W397">
        <v>5.04E-2</v>
      </c>
    </row>
    <row r="398" spans="1:23" x14ac:dyDescent="0.3">
      <c r="A398">
        <v>2016</v>
      </c>
      <c r="B398" t="s">
        <v>12</v>
      </c>
      <c r="C398">
        <v>96808.633000000002</v>
      </c>
      <c r="D398">
        <v>14099.924999999999</v>
      </c>
      <c r="E398">
        <v>2463838.5299999998</v>
      </c>
      <c r="F398">
        <v>344638.84100000001</v>
      </c>
      <c r="G398">
        <v>0.48</v>
      </c>
      <c r="H398">
        <f t="shared" si="66"/>
        <v>35.406666666666666</v>
      </c>
      <c r="I398">
        <v>4081783</v>
      </c>
      <c r="J398" s="1">
        <v>18449.990000000002</v>
      </c>
      <c r="K398" s="1">
        <f t="shared" si="63"/>
        <v>9.8228191074631059</v>
      </c>
      <c r="L398">
        <v>117041</v>
      </c>
      <c r="M398">
        <f t="shared" si="67"/>
        <v>5.24708322335134</v>
      </c>
      <c r="N398">
        <f t="shared" si="68"/>
        <v>133.5414561200304</v>
      </c>
      <c r="O398">
        <f t="shared" si="69"/>
        <v>3.4543543838562707</v>
      </c>
      <c r="P398">
        <f t="shared" si="70"/>
        <v>84.433405940492179</v>
      </c>
      <c r="Q398">
        <f t="shared" si="71"/>
        <v>23.717241460410804</v>
      </c>
      <c r="R398">
        <f t="shared" si="72"/>
        <v>603.61820557339774</v>
      </c>
      <c r="S398">
        <f t="shared" si="64"/>
        <v>221.23497085906277</v>
      </c>
      <c r="T398">
        <f t="shared" si="65"/>
        <v>28673.988793622786</v>
      </c>
      <c r="U398">
        <v>1040</v>
      </c>
      <c r="V398">
        <v>1630</v>
      </c>
      <c r="W398">
        <v>5.7000000000000002E-2</v>
      </c>
    </row>
    <row r="399" spans="1:23" x14ac:dyDescent="0.3">
      <c r="A399">
        <v>2016</v>
      </c>
      <c r="B399" t="s">
        <v>13</v>
      </c>
      <c r="C399">
        <v>284074.69099999999</v>
      </c>
      <c r="D399">
        <v>10517.581</v>
      </c>
      <c r="E399">
        <v>3020657.05</v>
      </c>
      <c r="F399">
        <v>268175.47200000001</v>
      </c>
      <c r="G399">
        <v>0.48</v>
      </c>
      <c r="H399">
        <f t="shared" si="66"/>
        <v>35.406666666666666</v>
      </c>
      <c r="I399">
        <v>2236252</v>
      </c>
      <c r="J399" s="1">
        <v>20452.14</v>
      </c>
      <c r="K399" s="1">
        <f t="shared" si="63"/>
        <v>9.9258428014727649</v>
      </c>
      <c r="L399">
        <v>59003</v>
      </c>
      <c r="M399">
        <f t="shared" si="67"/>
        <v>13.889729436626192</v>
      </c>
      <c r="N399">
        <f t="shared" si="68"/>
        <v>147.69393569572671</v>
      </c>
      <c r="O399">
        <f t="shared" si="69"/>
        <v>4.7032181525159062</v>
      </c>
      <c r="P399">
        <f t="shared" si="70"/>
        <v>119.92184780606121</v>
      </c>
      <c r="Q399">
        <f t="shared" si="71"/>
        <v>127.03160958603949</v>
      </c>
      <c r="R399">
        <f t="shared" si="72"/>
        <v>1350.7677354788279</v>
      </c>
      <c r="S399">
        <f t="shared" si="64"/>
        <v>109.340734025877</v>
      </c>
      <c r="T399">
        <f t="shared" si="65"/>
        <v>26384.772378068305</v>
      </c>
      <c r="U399">
        <v>1020</v>
      </c>
      <c r="V399">
        <v>1555</v>
      </c>
      <c r="W399">
        <v>5.1999999999999998E-2</v>
      </c>
    </row>
    <row r="400" spans="1:23" x14ac:dyDescent="0.3">
      <c r="A400">
        <v>2016</v>
      </c>
      <c r="B400" t="s">
        <v>14</v>
      </c>
      <c r="C400">
        <v>46350.631000000001</v>
      </c>
      <c r="D400">
        <v>10867.466</v>
      </c>
      <c r="E400">
        <v>2449160.2050000001</v>
      </c>
      <c r="F400">
        <v>523390.09100000001</v>
      </c>
      <c r="G400">
        <v>0.48</v>
      </c>
      <c r="H400">
        <f t="shared" si="66"/>
        <v>35.406666666666666</v>
      </c>
      <c r="I400">
        <v>2881926</v>
      </c>
      <c r="J400" s="1">
        <v>15802.27</v>
      </c>
      <c r="K400" s="1">
        <f t="shared" si="63"/>
        <v>9.6679088795814607</v>
      </c>
      <c r="L400">
        <v>87473</v>
      </c>
      <c r="M400">
        <f t="shared" si="67"/>
        <v>2.93316283040348</v>
      </c>
      <c r="N400">
        <f t="shared" si="68"/>
        <v>154.98787231201592</v>
      </c>
      <c r="O400">
        <f t="shared" si="69"/>
        <v>3.7709039024596747</v>
      </c>
      <c r="P400">
        <f t="shared" si="70"/>
        <v>181.61121798408425</v>
      </c>
      <c r="Q400">
        <f t="shared" si="71"/>
        <v>16.083213448228719</v>
      </c>
      <c r="R400">
        <f t="shared" si="72"/>
        <v>849.83452212166446</v>
      </c>
      <c r="S400">
        <f t="shared" si="64"/>
        <v>182.37417788710101</v>
      </c>
      <c r="T400">
        <f t="shared" si="65"/>
        <v>30352.271362970459</v>
      </c>
      <c r="U400">
        <v>975</v>
      </c>
      <c r="V400">
        <v>1500</v>
      </c>
      <c r="W400">
        <v>0.13200000000000001</v>
      </c>
    </row>
    <row r="401" spans="1:23" x14ac:dyDescent="0.3">
      <c r="A401">
        <v>2016</v>
      </c>
      <c r="B401" t="s">
        <v>15</v>
      </c>
      <c r="C401">
        <v>136848.26199999999</v>
      </c>
      <c r="D401">
        <v>10152.781999999999</v>
      </c>
      <c r="E401">
        <v>1872663.956</v>
      </c>
      <c r="F401">
        <v>263625.49900000001</v>
      </c>
      <c r="G401">
        <v>0.48</v>
      </c>
      <c r="H401">
        <f t="shared" si="66"/>
        <v>35.406666666666666</v>
      </c>
      <c r="I401">
        <v>2158128</v>
      </c>
      <c r="J401" s="1">
        <v>16202.37</v>
      </c>
      <c r="K401" s="1">
        <f t="shared" si="63"/>
        <v>9.692912806816512</v>
      </c>
      <c r="L401">
        <v>59206</v>
      </c>
      <c r="M401">
        <f t="shared" si="67"/>
        <v>8.4461879342343114</v>
      </c>
      <c r="N401">
        <f t="shared" si="68"/>
        <v>115.5796316217936</v>
      </c>
      <c r="O401">
        <f t="shared" si="69"/>
        <v>4.7044392176923706</v>
      </c>
      <c r="P401">
        <f t="shared" si="70"/>
        <v>122.15470954456825</v>
      </c>
      <c r="Q401">
        <f t="shared" si="71"/>
        <v>63.410632733554266</v>
      </c>
      <c r="R401">
        <f t="shared" si="72"/>
        <v>867.7260829756159</v>
      </c>
      <c r="S401">
        <f t="shared" si="64"/>
        <v>133.19829136107865</v>
      </c>
      <c r="T401">
        <f t="shared" si="65"/>
        <v>27433.961284965488</v>
      </c>
      <c r="U401">
        <v>1000</v>
      </c>
      <c r="V401">
        <v>1500</v>
      </c>
      <c r="W401">
        <v>5.7000000000000002E-2</v>
      </c>
    </row>
    <row r="402" spans="1:23" x14ac:dyDescent="0.3">
      <c r="A402">
        <v>2017</v>
      </c>
      <c r="B402" t="s">
        <v>0</v>
      </c>
      <c r="C402">
        <v>516289.40899999999</v>
      </c>
      <c r="D402">
        <v>132969.652</v>
      </c>
      <c r="E402">
        <v>12923433.26</v>
      </c>
      <c r="F402">
        <v>3727278.91</v>
      </c>
      <c r="G402">
        <v>0.32</v>
      </c>
      <c r="H402">
        <v>28.74</v>
      </c>
      <c r="I402">
        <v>11023425</v>
      </c>
      <c r="J402" s="1">
        <v>35673.71</v>
      </c>
      <c r="K402" s="1">
        <f t="shared" si="63"/>
        <v>10.482169281915503</v>
      </c>
      <c r="L402">
        <v>495193</v>
      </c>
      <c r="M402">
        <f t="shared" si="67"/>
        <v>14.472546000962614</v>
      </c>
      <c r="N402">
        <f t="shared" si="68"/>
        <v>362.26771087167555</v>
      </c>
      <c r="O402">
        <f t="shared" si="69"/>
        <v>12.062462619376465</v>
      </c>
      <c r="P402">
        <f t="shared" si="70"/>
        <v>338.12348793591826</v>
      </c>
      <c r="Q402">
        <f t="shared" si="71"/>
        <v>46.835662146746586</v>
      </c>
      <c r="R402">
        <f t="shared" si="72"/>
        <v>1172.3609731095371</v>
      </c>
      <c r="S402">
        <f t="shared" si="64"/>
        <v>309.00696899761761</v>
      </c>
      <c r="T402">
        <f t="shared" si="65"/>
        <v>44921.88226435976</v>
      </c>
      <c r="U402">
        <v>1100</v>
      </c>
      <c r="V402">
        <v>1755</v>
      </c>
      <c r="W402">
        <v>0.30299999999999999</v>
      </c>
    </row>
    <row r="403" spans="1:23" x14ac:dyDescent="0.3">
      <c r="A403">
        <v>2017</v>
      </c>
      <c r="B403" t="s">
        <v>1</v>
      </c>
      <c r="C403">
        <v>710808.13399999996</v>
      </c>
      <c r="D403">
        <v>191563.44200000001</v>
      </c>
      <c r="E403">
        <v>18192482.574000001</v>
      </c>
      <c r="F403">
        <v>6919475.2009999994</v>
      </c>
      <c r="G403">
        <v>0.32</v>
      </c>
      <c r="H403">
        <v>28.74</v>
      </c>
      <c r="I403">
        <v>12997204</v>
      </c>
      <c r="J403" s="1">
        <v>70542.03</v>
      </c>
      <c r="K403" s="1">
        <f t="shared" si="63"/>
        <v>11.163963981374263</v>
      </c>
      <c r="L403">
        <v>601847</v>
      </c>
      <c r="M403">
        <f t="shared" si="67"/>
        <v>10.076377643229149</v>
      </c>
      <c r="N403">
        <f t="shared" si="68"/>
        <v>257.89564850912285</v>
      </c>
      <c r="O403">
        <f t="shared" si="69"/>
        <v>14.738819364534095</v>
      </c>
      <c r="P403">
        <f t="shared" si="70"/>
        <v>532.381826198927</v>
      </c>
      <c r="Q403">
        <f t="shared" si="71"/>
        <v>54.689311178004132</v>
      </c>
      <c r="R403">
        <f t="shared" si="72"/>
        <v>1399.7227845311961</v>
      </c>
      <c r="S403">
        <f t="shared" si="64"/>
        <v>184.24766057909022</v>
      </c>
      <c r="T403">
        <f t="shared" si="65"/>
        <v>46305.882403630807</v>
      </c>
      <c r="U403">
        <v>1180</v>
      </c>
      <c r="V403">
        <v>1805</v>
      </c>
      <c r="W403">
        <v>8.5999999999999993E-2</v>
      </c>
    </row>
    <row r="404" spans="1:23" x14ac:dyDescent="0.3">
      <c r="A404">
        <v>2017</v>
      </c>
      <c r="B404" t="s">
        <v>2</v>
      </c>
      <c r="C404">
        <v>19022.552</v>
      </c>
      <c r="D404">
        <v>5949.6509999999998</v>
      </c>
      <c r="E404">
        <v>139941.60699999999</v>
      </c>
      <c r="F404">
        <v>51785.03</v>
      </c>
      <c r="G404">
        <v>0.32</v>
      </c>
      <c r="H404">
        <v>28.74</v>
      </c>
      <c r="I404">
        <v>3613495</v>
      </c>
      <c r="J404" s="1">
        <v>891.12</v>
      </c>
      <c r="K404" s="1">
        <f t="shared" si="63"/>
        <v>6.7924790985369343</v>
      </c>
      <c r="L404">
        <v>139266</v>
      </c>
      <c r="M404">
        <f t="shared" si="67"/>
        <v>21.34679055570518</v>
      </c>
      <c r="N404">
        <f t="shared" si="68"/>
        <v>157.04013713080167</v>
      </c>
      <c r="O404">
        <f t="shared" si="69"/>
        <v>1.6465087124791926</v>
      </c>
      <c r="P404">
        <f t="shared" si="70"/>
        <v>14.331009175327488</v>
      </c>
      <c r="Q404">
        <f t="shared" si="71"/>
        <v>5.2643083773465857</v>
      </c>
      <c r="R404">
        <f t="shared" si="72"/>
        <v>38.7274942956888</v>
      </c>
      <c r="S404">
        <f t="shared" si="64"/>
        <v>4055.0038154232875</v>
      </c>
      <c r="T404">
        <f t="shared" si="65"/>
        <v>38540.526553931857</v>
      </c>
      <c r="U404">
        <v>1009</v>
      </c>
      <c r="V404">
        <v>1590</v>
      </c>
      <c r="W404">
        <v>0.152</v>
      </c>
    </row>
    <row r="405" spans="1:23" x14ac:dyDescent="0.3">
      <c r="A405">
        <v>2017</v>
      </c>
      <c r="B405" t="s">
        <v>3</v>
      </c>
      <c r="C405">
        <v>290731.48499999999</v>
      </c>
      <c r="D405">
        <v>16803.738000000001</v>
      </c>
      <c r="E405">
        <v>5065892.9580000006</v>
      </c>
      <c r="F405">
        <v>350760.30099999998</v>
      </c>
      <c r="G405">
        <v>0.32</v>
      </c>
      <c r="H405">
        <v>28.74</v>
      </c>
      <c r="I405">
        <v>2504040</v>
      </c>
      <c r="J405" s="1">
        <v>29654.38</v>
      </c>
      <c r="K405" s="1">
        <f t="shared" si="63"/>
        <v>10.297365116955973</v>
      </c>
      <c r="L405">
        <v>69865</v>
      </c>
      <c r="M405">
        <f t="shared" si="67"/>
        <v>9.8039980940420932</v>
      </c>
      <c r="N405">
        <f t="shared" si="68"/>
        <v>170.83118777057555</v>
      </c>
      <c r="O405">
        <f t="shared" si="69"/>
        <v>6.7106507883260651</v>
      </c>
      <c r="P405">
        <f t="shared" si="70"/>
        <v>140.0777547483267</v>
      </c>
      <c r="Q405">
        <f t="shared" si="71"/>
        <v>116.10496837111228</v>
      </c>
      <c r="R405">
        <f t="shared" si="72"/>
        <v>2023.0878731969142</v>
      </c>
      <c r="S405">
        <f t="shared" si="64"/>
        <v>84.44081447664729</v>
      </c>
      <c r="T405">
        <f t="shared" si="65"/>
        <v>27900.912126004376</v>
      </c>
      <c r="U405">
        <v>1005</v>
      </c>
      <c r="V405">
        <v>1615</v>
      </c>
      <c r="W405">
        <v>6.2E-2</v>
      </c>
    </row>
    <row r="406" spans="1:23" x14ac:dyDescent="0.3">
      <c r="A406">
        <v>2017</v>
      </c>
      <c r="B406" t="s">
        <v>4</v>
      </c>
      <c r="C406">
        <v>1518.2249999999999</v>
      </c>
      <c r="D406">
        <v>878.11500000000001</v>
      </c>
      <c r="E406">
        <v>75749.178</v>
      </c>
      <c r="F406">
        <v>18948.902999999998</v>
      </c>
      <c r="G406">
        <v>0.32</v>
      </c>
      <c r="H406">
        <v>28.74</v>
      </c>
      <c r="I406">
        <v>681032</v>
      </c>
      <c r="J406" s="1">
        <v>419.84</v>
      </c>
      <c r="K406" s="1">
        <f t="shared" si="63"/>
        <v>6.0398736863156692</v>
      </c>
      <c r="L406">
        <v>32198</v>
      </c>
      <c r="M406">
        <f t="shared" si="67"/>
        <v>3.6161990282012195</v>
      </c>
      <c r="N406">
        <f t="shared" si="68"/>
        <v>180.42391863567073</v>
      </c>
      <c r="O406">
        <f t="shared" si="69"/>
        <v>1.2893887511893714</v>
      </c>
      <c r="P406">
        <f t="shared" si="70"/>
        <v>27.823807104511975</v>
      </c>
      <c r="Q406">
        <f t="shared" si="71"/>
        <v>2.2293005321335855</v>
      </c>
      <c r="R406">
        <f t="shared" si="72"/>
        <v>111.22704659986609</v>
      </c>
      <c r="S406">
        <f t="shared" si="64"/>
        <v>1622.1227134146343</v>
      </c>
      <c r="T406">
        <f t="shared" si="65"/>
        <v>47278.24830551281</v>
      </c>
      <c r="U406">
        <v>980</v>
      </c>
      <c r="V406">
        <v>1455</v>
      </c>
      <c r="W406">
        <v>0.151</v>
      </c>
    </row>
    <row r="407" spans="1:23" x14ac:dyDescent="0.3">
      <c r="A407">
        <v>2017</v>
      </c>
      <c r="B407" t="s">
        <v>5</v>
      </c>
      <c r="C407">
        <v>4626.8500000000004</v>
      </c>
      <c r="D407">
        <v>2242.67</v>
      </c>
      <c r="E407">
        <v>62964.423000000003</v>
      </c>
      <c r="F407">
        <v>25277.524000000001</v>
      </c>
      <c r="G407">
        <v>0.32</v>
      </c>
      <c r="H407">
        <v>28.74</v>
      </c>
      <c r="I407">
        <v>1830584</v>
      </c>
      <c r="J407" s="1">
        <v>755.09</v>
      </c>
      <c r="K407" s="1">
        <f t="shared" si="63"/>
        <v>6.6268369474426514</v>
      </c>
      <c r="L407">
        <v>115406</v>
      </c>
      <c r="M407">
        <f t="shared" si="67"/>
        <v>6.1275477095445581</v>
      </c>
      <c r="N407">
        <f t="shared" si="68"/>
        <v>83.386646624905637</v>
      </c>
      <c r="O407">
        <f t="shared" si="69"/>
        <v>1.2251117676107734</v>
      </c>
      <c r="P407">
        <f t="shared" si="70"/>
        <v>13.808448014404146</v>
      </c>
      <c r="Q407">
        <f t="shared" si="71"/>
        <v>2.5275267346376893</v>
      </c>
      <c r="R407">
        <f t="shared" si="72"/>
        <v>34.395811937611164</v>
      </c>
      <c r="S407">
        <f t="shared" si="64"/>
        <v>2424.3255770835262</v>
      </c>
      <c r="T407">
        <f t="shared" si="65"/>
        <v>63043.269251779762</v>
      </c>
      <c r="U407">
        <v>970</v>
      </c>
      <c r="V407">
        <v>1430</v>
      </c>
      <c r="W407">
        <v>0.123</v>
      </c>
    </row>
    <row r="408" spans="1:23" x14ac:dyDescent="0.3">
      <c r="A408">
        <v>2017</v>
      </c>
      <c r="B408" t="s">
        <v>6</v>
      </c>
      <c r="C408">
        <v>119657.005</v>
      </c>
      <c r="D408">
        <v>50738.527000000002</v>
      </c>
      <c r="E408">
        <v>3237462.56</v>
      </c>
      <c r="F408">
        <v>1327193.2989999999</v>
      </c>
      <c r="G408">
        <v>0.32</v>
      </c>
      <c r="H408">
        <v>28.74</v>
      </c>
      <c r="I408">
        <v>6243262</v>
      </c>
      <c r="J408" s="1">
        <v>21115.67</v>
      </c>
      <c r="K408" s="1">
        <f t="shared" si="63"/>
        <v>9.9577706978615481</v>
      </c>
      <c r="L408">
        <v>278353</v>
      </c>
      <c r="M408">
        <f t="shared" si="67"/>
        <v>5.6667396772160208</v>
      </c>
      <c r="N408">
        <f t="shared" si="68"/>
        <v>153.32038055150514</v>
      </c>
      <c r="O408">
        <f t="shared" si="69"/>
        <v>8.1269257961623271</v>
      </c>
      <c r="P408">
        <f t="shared" si="70"/>
        <v>212.58010620089306</v>
      </c>
      <c r="Q408">
        <f t="shared" si="71"/>
        <v>19.165783047387727</v>
      </c>
      <c r="R408">
        <f t="shared" si="72"/>
        <v>518.55305127351699</v>
      </c>
      <c r="S408">
        <f t="shared" si="64"/>
        <v>295.66961408281151</v>
      </c>
      <c r="T408">
        <f t="shared" si="65"/>
        <v>44584.545707035846</v>
      </c>
      <c r="U408">
        <v>1030</v>
      </c>
      <c r="V408">
        <v>1540</v>
      </c>
      <c r="W408">
        <v>0.111</v>
      </c>
    </row>
    <row r="409" spans="1:23" x14ac:dyDescent="0.3">
      <c r="A409">
        <v>2017</v>
      </c>
      <c r="B409" t="s">
        <v>7</v>
      </c>
      <c r="C409">
        <v>214467.35699999999</v>
      </c>
      <c r="D409">
        <v>6914.8959999999997</v>
      </c>
      <c r="E409">
        <v>2473036.7289999998</v>
      </c>
      <c r="F409">
        <v>174599.30799999999</v>
      </c>
      <c r="G409">
        <v>0.32</v>
      </c>
      <c r="H409">
        <v>28.74</v>
      </c>
      <c r="I409">
        <v>1611119</v>
      </c>
      <c r="J409" s="1">
        <v>23292.73</v>
      </c>
      <c r="K409" s="1">
        <f t="shared" si="63"/>
        <v>10.055896573698925</v>
      </c>
      <c r="L409">
        <v>43792</v>
      </c>
      <c r="M409">
        <f t="shared" si="67"/>
        <v>9.2074804885472847</v>
      </c>
      <c r="N409">
        <f t="shared" si="68"/>
        <v>106.17204290780857</v>
      </c>
      <c r="O409">
        <f t="shared" si="69"/>
        <v>4.2919833978743966</v>
      </c>
      <c r="P409">
        <f t="shared" si="70"/>
        <v>108.37145362943396</v>
      </c>
      <c r="Q409">
        <f t="shared" si="71"/>
        <v>133.11701804770473</v>
      </c>
      <c r="R409">
        <f t="shared" si="72"/>
        <v>1534.980798438849</v>
      </c>
      <c r="S409">
        <f t="shared" si="64"/>
        <v>69.16831990067287</v>
      </c>
      <c r="T409">
        <f t="shared" si="65"/>
        <v>27181.108285607708</v>
      </c>
      <c r="U409">
        <v>1000</v>
      </c>
      <c r="V409">
        <v>1530</v>
      </c>
      <c r="W409">
        <v>4.8000000000000001E-2</v>
      </c>
    </row>
    <row r="410" spans="1:23" x14ac:dyDescent="0.3">
      <c r="A410">
        <v>2017</v>
      </c>
      <c r="B410" t="s">
        <v>8</v>
      </c>
      <c r="C410">
        <v>163662.10399999999</v>
      </c>
      <c r="D410">
        <v>60036.194000000003</v>
      </c>
      <c r="E410">
        <v>6008069.125</v>
      </c>
      <c r="F410">
        <v>1882196.923</v>
      </c>
      <c r="G410">
        <v>0.32</v>
      </c>
      <c r="H410">
        <v>28.74</v>
      </c>
      <c r="I410">
        <v>7962775</v>
      </c>
      <c r="J410" s="1">
        <v>47709.83</v>
      </c>
      <c r="K410" s="1">
        <f t="shared" si="63"/>
        <v>10.772892735309506</v>
      </c>
      <c r="L410">
        <v>286318</v>
      </c>
      <c r="M410">
        <f t="shared" si="67"/>
        <v>3.430364434331457</v>
      </c>
      <c r="N410">
        <f t="shared" si="68"/>
        <v>125.92937608455112</v>
      </c>
      <c r="O410">
        <f t="shared" si="69"/>
        <v>7.5396069837462445</v>
      </c>
      <c r="P410">
        <f t="shared" si="70"/>
        <v>236.37449544913676</v>
      </c>
      <c r="Q410">
        <f t="shared" si="71"/>
        <v>20.553400541896512</v>
      </c>
      <c r="R410">
        <f t="shared" si="72"/>
        <v>754.5195142396966</v>
      </c>
      <c r="S410">
        <f t="shared" si="64"/>
        <v>166.90009165825992</v>
      </c>
      <c r="T410">
        <f t="shared" si="65"/>
        <v>35957.06270741042</v>
      </c>
      <c r="U410">
        <v>990</v>
      </c>
      <c r="V410">
        <v>1410</v>
      </c>
      <c r="W410">
        <v>8.6999999999999994E-2</v>
      </c>
    </row>
    <row r="411" spans="1:23" x14ac:dyDescent="0.3">
      <c r="A411">
        <v>2017</v>
      </c>
      <c r="B411" t="s">
        <v>9</v>
      </c>
      <c r="C411">
        <v>343100.85499999998</v>
      </c>
      <c r="D411">
        <v>110469.348</v>
      </c>
      <c r="E411">
        <v>7339709.5980000002</v>
      </c>
      <c r="F411">
        <v>2949232.2050000001</v>
      </c>
      <c r="G411">
        <v>0.32</v>
      </c>
      <c r="H411">
        <v>28.74</v>
      </c>
      <c r="I411">
        <v>17912134</v>
      </c>
      <c r="J411" s="1">
        <v>34112.74</v>
      </c>
      <c r="K411" s="1">
        <f t="shared" si="63"/>
        <v>10.437426200536001</v>
      </c>
      <c r="L411">
        <v>673481</v>
      </c>
      <c r="M411">
        <f t="shared" si="67"/>
        <v>10.057850967116684</v>
      </c>
      <c r="N411">
        <f t="shared" si="68"/>
        <v>215.16036524770513</v>
      </c>
      <c r="O411">
        <f t="shared" si="69"/>
        <v>6.1672912898038836</v>
      </c>
      <c r="P411">
        <f t="shared" si="70"/>
        <v>164.64996325954237</v>
      </c>
      <c r="Q411">
        <f t="shared" si="71"/>
        <v>19.154661024755622</v>
      </c>
      <c r="R411">
        <f t="shared" si="72"/>
        <v>409.76187415748456</v>
      </c>
      <c r="S411">
        <f t="shared" si="64"/>
        <v>525.08634603963219</v>
      </c>
      <c r="T411">
        <f t="shared" si="65"/>
        <v>37599.149269428199</v>
      </c>
      <c r="U411">
        <v>1000</v>
      </c>
      <c r="V411">
        <v>1460</v>
      </c>
      <c r="W411">
        <v>6.4000000000000001E-2</v>
      </c>
    </row>
    <row r="412" spans="1:23" x14ac:dyDescent="0.3">
      <c r="A412">
        <v>2017</v>
      </c>
      <c r="B412" t="s">
        <v>10</v>
      </c>
      <c r="C412">
        <v>123734.65300000001</v>
      </c>
      <c r="D412">
        <v>40670.228000000003</v>
      </c>
      <c r="E412">
        <v>3201211.52</v>
      </c>
      <c r="F412">
        <v>1118064.047</v>
      </c>
      <c r="G412">
        <v>0.32</v>
      </c>
      <c r="H412">
        <v>28.74</v>
      </c>
      <c r="I412">
        <v>4073679</v>
      </c>
      <c r="J412" s="1">
        <v>19858</v>
      </c>
      <c r="K412" s="1">
        <f t="shared" si="63"/>
        <v>9.8963622275935386</v>
      </c>
      <c r="L412">
        <v>139691</v>
      </c>
      <c r="M412">
        <f t="shared" si="67"/>
        <v>6.2309725551415047</v>
      </c>
      <c r="N412">
        <f t="shared" si="68"/>
        <v>161.20513244032631</v>
      </c>
      <c r="O412">
        <f t="shared" si="69"/>
        <v>9.9836604700566731</v>
      </c>
      <c r="P412">
        <f t="shared" si="70"/>
        <v>274.46051763037786</v>
      </c>
      <c r="Q412">
        <f t="shared" si="71"/>
        <v>30.374178476016397</v>
      </c>
      <c r="R412">
        <f t="shared" si="72"/>
        <v>785.8281224416553</v>
      </c>
      <c r="S412">
        <f t="shared" si="64"/>
        <v>205.1404471749421</v>
      </c>
      <c r="T412">
        <f t="shared" si="65"/>
        <v>34291.116212151232</v>
      </c>
      <c r="U412">
        <v>1054</v>
      </c>
      <c r="V412">
        <v>1665</v>
      </c>
      <c r="W412">
        <v>5.2999999999999999E-2</v>
      </c>
    </row>
    <row r="413" spans="1:23" x14ac:dyDescent="0.3">
      <c r="A413">
        <v>2017</v>
      </c>
      <c r="B413" t="s">
        <v>11</v>
      </c>
      <c r="C413">
        <v>43387.158000000003</v>
      </c>
      <c r="D413">
        <v>6975.9830000000002</v>
      </c>
      <c r="E413">
        <v>745827.91099999996</v>
      </c>
      <c r="F413">
        <v>271654.65700000001</v>
      </c>
      <c r="G413">
        <v>0.32</v>
      </c>
      <c r="H413">
        <v>28.74</v>
      </c>
      <c r="I413">
        <v>994187</v>
      </c>
      <c r="J413" s="1">
        <v>2571.1</v>
      </c>
      <c r="K413" s="1">
        <f t="shared" si="63"/>
        <v>7.8520891018809351</v>
      </c>
      <c r="L413">
        <v>35217</v>
      </c>
      <c r="M413">
        <f t="shared" si="67"/>
        <v>16.874939908988374</v>
      </c>
      <c r="N413">
        <f t="shared" si="68"/>
        <v>290.08125354906463</v>
      </c>
      <c r="O413">
        <f t="shared" si="69"/>
        <v>7.0167714926869893</v>
      </c>
      <c r="P413">
        <f t="shared" si="70"/>
        <v>273.24301866751426</v>
      </c>
      <c r="Q413">
        <f t="shared" si="71"/>
        <v>43.640842215800447</v>
      </c>
      <c r="R413">
        <f t="shared" si="72"/>
        <v>750.18875825171722</v>
      </c>
      <c r="S413">
        <f t="shared" si="64"/>
        <v>386.67768659328692</v>
      </c>
      <c r="T413">
        <f t="shared" si="65"/>
        <v>35422.913395568437</v>
      </c>
      <c r="U413">
        <v>1060</v>
      </c>
      <c r="V413">
        <v>1665</v>
      </c>
      <c r="W413">
        <v>0.04</v>
      </c>
    </row>
    <row r="414" spans="1:23" x14ac:dyDescent="0.3">
      <c r="A414">
        <v>2017</v>
      </c>
      <c r="B414" t="s">
        <v>12</v>
      </c>
      <c r="C414">
        <v>100303.755</v>
      </c>
      <c r="D414">
        <v>19110.915000000001</v>
      </c>
      <c r="E414">
        <v>2564142.2850000001</v>
      </c>
      <c r="F414">
        <v>363749.75599999999</v>
      </c>
      <c r="G414">
        <v>0.32</v>
      </c>
      <c r="H414">
        <v>28.74</v>
      </c>
      <c r="I414">
        <v>4081308</v>
      </c>
      <c r="J414" s="1">
        <v>18449.990000000002</v>
      </c>
      <c r="K414" s="1">
        <f t="shared" si="63"/>
        <v>9.8228191074631059</v>
      </c>
      <c r="L414">
        <v>120893</v>
      </c>
      <c r="M414">
        <f t="shared" si="67"/>
        <v>5.4365208328026196</v>
      </c>
      <c r="N414">
        <f t="shared" si="68"/>
        <v>138.97797695283305</v>
      </c>
      <c r="O414">
        <f t="shared" si="69"/>
        <v>4.6825466247585332</v>
      </c>
      <c r="P414">
        <f t="shared" si="70"/>
        <v>89.125779284484281</v>
      </c>
      <c r="Q414">
        <f t="shared" si="71"/>
        <v>24.576374779849989</v>
      </c>
      <c r="R414">
        <f t="shared" si="72"/>
        <v>628.26483200973803</v>
      </c>
      <c r="S414">
        <f t="shared" si="64"/>
        <v>221.20922558765614</v>
      </c>
      <c r="T414">
        <f t="shared" si="65"/>
        <v>29621.141065560358</v>
      </c>
      <c r="U414">
        <v>1040</v>
      </c>
      <c r="V414">
        <v>1630</v>
      </c>
      <c r="W414">
        <v>5.7000000000000002E-2</v>
      </c>
    </row>
    <row r="415" spans="1:23" x14ac:dyDescent="0.3">
      <c r="A415">
        <v>2017</v>
      </c>
      <c r="B415" t="s">
        <v>13</v>
      </c>
      <c r="C415">
        <v>175321.807</v>
      </c>
      <c r="D415">
        <v>12884.326999999999</v>
      </c>
      <c r="E415">
        <v>3195978.8569999998</v>
      </c>
      <c r="F415">
        <v>281059.799</v>
      </c>
      <c r="G415">
        <v>0.32</v>
      </c>
      <c r="H415">
        <v>28.74</v>
      </c>
      <c r="I415">
        <v>2223081</v>
      </c>
      <c r="J415" s="1">
        <v>20452.14</v>
      </c>
      <c r="K415" s="1">
        <f t="shared" si="63"/>
        <v>9.9258428014727649</v>
      </c>
      <c r="L415">
        <v>60609</v>
      </c>
      <c r="M415">
        <f t="shared" si="67"/>
        <v>8.5722964442840706</v>
      </c>
      <c r="N415">
        <f t="shared" si="68"/>
        <v>156.26623214001077</v>
      </c>
      <c r="O415">
        <f t="shared" si="69"/>
        <v>5.7957073988757042</v>
      </c>
      <c r="P415">
        <f t="shared" si="70"/>
        <v>126.42805142952506</v>
      </c>
      <c r="Q415">
        <f t="shared" si="71"/>
        <v>78.864336027342233</v>
      </c>
      <c r="R415">
        <f t="shared" si="72"/>
        <v>1437.6349116383974</v>
      </c>
      <c r="S415">
        <f t="shared" si="64"/>
        <v>108.69674273694586</v>
      </c>
      <c r="T415">
        <f t="shared" si="65"/>
        <v>27263.514015008899</v>
      </c>
      <c r="U415">
        <v>1020</v>
      </c>
      <c r="V415">
        <v>1555</v>
      </c>
      <c r="W415">
        <v>5.1999999999999998E-2</v>
      </c>
    </row>
    <row r="416" spans="1:23" x14ac:dyDescent="0.3">
      <c r="A416">
        <v>2017</v>
      </c>
      <c r="B416" t="s">
        <v>14</v>
      </c>
      <c r="C416">
        <v>54643.074999999997</v>
      </c>
      <c r="D416">
        <v>14466.05</v>
      </c>
      <c r="E416">
        <v>2503803.2800000003</v>
      </c>
      <c r="F416">
        <v>537856.14099999995</v>
      </c>
      <c r="G416">
        <v>0.32</v>
      </c>
      <c r="H416">
        <v>28.74</v>
      </c>
      <c r="I416">
        <v>2889821</v>
      </c>
      <c r="J416" s="1">
        <v>15802.27</v>
      </c>
      <c r="K416" s="1">
        <f t="shared" si="63"/>
        <v>9.6679088795814607</v>
      </c>
      <c r="L416">
        <v>91814</v>
      </c>
      <c r="M416">
        <f t="shared" si="67"/>
        <v>3.4579256651101389</v>
      </c>
      <c r="N416">
        <f t="shared" si="68"/>
        <v>158.44579797712609</v>
      </c>
      <c r="O416">
        <f t="shared" si="69"/>
        <v>5.0058636849825646</v>
      </c>
      <c r="P416">
        <f t="shared" si="70"/>
        <v>186.12091925416834</v>
      </c>
      <c r="Q416">
        <f t="shared" si="71"/>
        <v>18.908809576786936</v>
      </c>
      <c r="R416">
        <f t="shared" si="72"/>
        <v>866.4215811290735</v>
      </c>
      <c r="S416">
        <f t="shared" si="64"/>
        <v>182.87378965173991</v>
      </c>
      <c r="T416">
        <f t="shared" si="65"/>
        <v>31771.518028279261</v>
      </c>
      <c r="U416">
        <v>975</v>
      </c>
      <c r="V416">
        <v>1500</v>
      </c>
      <c r="W416">
        <v>0.129</v>
      </c>
    </row>
    <row r="417" spans="1:23" x14ac:dyDescent="0.3">
      <c r="A417">
        <v>2017</v>
      </c>
      <c r="B417" t="s">
        <v>15</v>
      </c>
      <c r="C417">
        <v>78278.777000000002</v>
      </c>
      <c r="D417">
        <v>12973.072</v>
      </c>
      <c r="E417">
        <v>1950942.733</v>
      </c>
      <c r="F417">
        <v>276598.571</v>
      </c>
      <c r="G417">
        <v>0.32</v>
      </c>
      <c r="H417">
        <v>28.74</v>
      </c>
      <c r="I417">
        <v>2151205</v>
      </c>
      <c r="J417" s="1">
        <v>16202.37</v>
      </c>
      <c r="K417" s="1">
        <f t="shared" si="63"/>
        <v>9.692912806816512</v>
      </c>
      <c r="L417">
        <v>61047</v>
      </c>
      <c r="M417">
        <f t="shared" si="67"/>
        <v>4.8313164678994491</v>
      </c>
      <c r="N417">
        <f t="shared" si="68"/>
        <v>120.41094808969305</v>
      </c>
      <c r="O417">
        <f t="shared" si="69"/>
        <v>6.030607031872834</v>
      </c>
      <c r="P417">
        <f t="shared" si="70"/>
        <v>128.57843441234098</v>
      </c>
      <c r="Q417">
        <f t="shared" si="71"/>
        <v>36.388339093670758</v>
      </c>
      <c r="R417">
        <f t="shared" si="72"/>
        <v>906.90693495041148</v>
      </c>
      <c r="S417">
        <f t="shared" si="64"/>
        <v>132.77100819201141</v>
      </c>
      <c r="T417">
        <f t="shared" si="65"/>
        <v>28378.048582073767</v>
      </c>
      <c r="U417">
        <v>1000</v>
      </c>
      <c r="V417">
        <v>1500</v>
      </c>
      <c r="W417">
        <v>5.7000000000000002E-2</v>
      </c>
    </row>
    <row r="418" spans="1:23" x14ac:dyDescent="0.3">
      <c r="A418">
        <v>2018</v>
      </c>
      <c r="B418" t="s">
        <v>0</v>
      </c>
      <c r="C418">
        <v>572999.75699999998</v>
      </c>
      <c r="D418">
        <v>165582.69200000001</v>
      </c>
      <c r="E418">
        <v>13496433.017000001</v>
      </c>
      <c r="F418">
        <v>3892861.602</v>
      </c>
      <c r="G418">
        <v>0.3</v>
      </c>
      <c r="H418">
        <f>(24.43*(1/12)+24.43*(1/12)+24.43*(1/12)+18.5*(1/12)+18.32*(1/12)+18.13*(1/12)+17.95*(1/12)+17.77*(1/12)+17.59*(1/12)+17.42*(1/12)+16.98*(1/12)+16.56*(1/12))</f>
        <v>19.375833333333333</v>
      </c>
      <c r="I418">
        <v>11069533</v>
      </c>
      <c r="J418" s="1">
        <v>35673.71</v>
      </c>
      <c r="K418" s="1">
        <f t="shared" si="63"/>
        <v>10.482169281915503</v>
      </c>
      <c r="L418">
        <v>513438</v>
      </c>
      <c r="M418">
        <f t="shared" si="67"/>
        <v>16.062241830188114</v>
      </c>
      <c r="N418">
        <f t="shared" si="68"/>
        <v>378.3299527018637</v>
      </c>
      <c r="O418">
        <f t="shared" si="69"/>
        <v>14.958417125636647</v>
      </c>
      <c r="P418">
        <f t="shared" si="70"/>
        <v>351.67351703093527</v>
      </c>
      <c r="Q418">
        <f t="shared" si="71"/>
        <v>51.763679371117099</v>
      </c>
      <c r="R418">
        <f t="shared" si="72"/>
        <v>1219.2414094614471</v>
      </c>
      <c r="S418">
        <f t="shared" si="64"/>
        <v>310.29946142411319</v>
      </c>
      <c r="T418">
        <f t="shared" si="65"/>
        <v>46382.986527073903</v>
      </c>
      <c r="U418">
        <v>1100</v>
      </c>
      <c r="V418">
        <v>1755</v>
      </c>
      <c r="W418">
        <v>0.30299999999999999</v>
      </c>
    </row>
    <row r="419" spans="1:23" x14ac:dyDescent="0.3">
      <c r="A419">
        <v>2018</v>
      </c>
      <c r="B419" t="s">
        <v>1</v>
      </c>
      <c r="C419">
        <v>1186922.9890000001</v>
      </c>
      <c r="D419">
        <v>231239.22700000001</v>
      </c>
      <c r="E419">
        <v>19379405.563000001</v>
      </c>
      <c r="F419">
        <v>7150714.4280000003</v>
      </c>
      <c r="G419">
        <v>0.3</v>
      </c>
      <c r="H419">
        <f t="shared" ref="H419:H445" si="73">(24.43*(1/12)+24.43*(1/12)+24.43*(1/12)+18.5*(1/12)+18.32*(1/12)+18.13*(1/12)+17.95*(1/12)+17.77*(1/12)+17.59*(1/12)+17.42*(1/12)+16.98*(1/12)+16.56*(1/12))</f>
        <v>19.375833333333333</v>
      </c>
      <c r="I419">
        <v>13076721</v>
      </c>
      <c r="J419" s="1">
        <v>70542.03</v>
      </c>
      <c r="K419" s="1">
        <f t="shared" si="63"/>
        <v>11.163963981374263</v>
      </c>
      <c r="L419">
        <v>616674</v>
      </c>
      <c r="M419">
        <f t="shared" si="67"/>
        <v>16.825756063441894</v>
      </c>
      <c r="N419">
        <f t="shared" si="68"/>
        <v>274.72140457256478</v>
      </c>
      <c r="O419">
        <f t="shared" si="69"/>
        <v>17.683272970341726</v>
      </c>
      <c r="P419">
        <f t="shared" si="70"/>
        <v>546.82778870941729</v>
      </c>
      <c r="Q419">
        <f t="shared" si="71"/>
        <v>90.766101762054873</v>
      </c>
      <c r="R419">
        <f t="shared" si="72"/>
        <v>1481.9774439632076</v>
      </c>
      <c r="S419">
        <f t="shared" si="64"/>
        <v>185.37488926814271</v>
      </c>
      <c r="T419">
        <f t="shared" si="65"/>
        <v>47158.152261564654</v>
      </c>
      <c r="U419">
        <v>1180</v>
      </c>
      <c r="V419">
        <v>1805</v>
      </c>
      <c r="W419">
        <v>0.17599999999999999</v>
      </c>
    </row>
    <row r="420" spans="1:23" x14ac:dyDescent="0.3">
      <c r="A420">
        <v>2018</v>
      </c>
      <c r="B420" t="s">
        <v>2</v>
      </c>
      <c r="C420">
        <v>13750.923000000001</v>
      </c>
      <c r="D420">
        <v>4416.0709999999999</v>
      </c>
      <c r="E420">
        <v>153692.53</v>
      </c>
      <c r="F420">
        <v>56201.101000000002</v>
      </c>
      <c r="G420">
        <v>0.3</v>
      </c>
      <c r="H420">
        <f t="shared" si="73"/>
        <v>19.375833333333333</v>
      </c>
      <c r="I420">
        <v>3644826</v>
      </c>
      <c r="J420" s="1">
        <v>891.12</v>
      </c>
      <c r="K420" s="1">
        <f t="shared" si="63"/>
        <v>6.7924790985369343</v>
      </c>
      <c r="L420">
        <v>145547</v>
      </c>
      <c r="M420">
        <f t="shared" si="67"/>
        <v>15.431056423377324</v>
      </c>
      <c r="N420">
        <f t="shared" si="68"/>
        <v>172.471193554179</v>
      </c>
      <c r="O420">
        <f t="shared" si="69"/>
        <v>1.211599950175948</v>
      </c>
      <c r="P420">
        <f t="shared" si="70"/>
        <v>15.41941947297347</v>
      </c>
      <c r="Q420">
        <f t="shared" si="71"/>
        <v>3.7727241300407757</v>
      </c>
      <c r="R420">
        <f t="shared" si="72"/>
        <v>42.167316080383536</v>
      </c>
      <c r="S420">
        <f t="shared" si="64"/>
        <v>4090.1629410180449</v>
      </c>
      <c r="T420">
        <f t="shared" si="65"/>
        <v>39932.496091720153</v>
      </c>
      <c r="U420">
        <v>1009</v>
      </c>
      <c r="V420">
        <v>1590</v>
      </c>
      <c r="W420">
        <v>0.152</v>
      </c>
    </row>
    <row r="421" spans="1:23" x14ac:dyDescent="0.3">
      <c r="A421">
        <v>2018</v>
      </c>
      <c r="B421" t="s">
        <v>3</v>
      </c>
      <c r="C421">
        <v>530138.61800000002</v>
      </c>
      <c r="D421">
        <v>22234.012999999999</v>
      </c>
      <c r="E421">
        <v>5596031.5760000004</v>
      </c>
      <c r="F421">
        <v>372994.31400000001</v>
      </c>
      <c r="G421">
        <v>0.3</v>
      </c>
      <c r="H421">
        <f t="shared" si="73"/>
        <v>19.375833333333333</v>
      </c>
      <c r="I421">
        <v>2511917</v>
      </c>
      <c r="J421" s="1">
        <v>29654.38</v>
      </c>
      <c r="K421" s="1">
        <f t="shared" si="63"/>
        <v>10.297365116955973</v>
      </c>
      <c r="L421">
        <v>71903</v>
      </c>
      <c r="M421">
        <f t="shared" si="67"/>
        <v>17.877245047780463</v>
      </c>
      <c r="N421">
        <f t="shared" si="68"/>
        <v>188.70843281835602</v>
      </c>
      <c r="O421">
        <f t="shared" si="69"/>
        <v>8.85141228790601</v>
      </c>
      <c r="P421">
        <f t="shared" si="70"/>
        <v>148.48990392596571</v>
      </c>
      <c r="Q421">
        <f t="shared" si="71"/>
        <v>211.049416839808</v>
      </c>
      <c r="R421">
        <f t="shared" si="72"/>
        <v>2227.7931858417296</v>
      </c>
      <c r="S421">
        <f t="shared" si="64"/>
        <v>84.706441341886091</v>
      </c>
      <c r="T421">
        <f t="shared" si="65"/>
        <v>28624.75153438589</v>
      </c>
      <c r="U421">
        <v>1005</v>
      </c>
      <c r="V421">
        <v>1615</v>
      </c>
      <c r="W421">
        <v>6.2E-2</v>
      </c>
    </row>
    <row r="422" spans="1:23" x14ac:dyDescent="0.3">
      <c r="A422">
        <v>2018</v>
      </c>
      <c r="B422" t="s">
        <v>4</v>
      </c>
      <c r="C422">
        <v>2929.2579999999998</v>
      </c>
      <c r="D422">
        <v>1157.088</v>
      </c>
      <c r="E422">
        <v>78678.436000000002</v>
      </c>
      <c r="F422">
        <v>20105.990999999998</v>
      </c>
      <c r="G422">
        <v>0.3</v>
      </c>
      <c r="H422">
        <f>(24.43*(1/12)+24.43*(1/12)+24.43*(1/12)+18.5*(1/12)+18.32*(1/12)+18.13*(1/12)+17.95*(1/12)+17.77*(1/12)+17.59*(1/12)+17.42*(1/12)+16.98*(1/12)+16.56*(1/12))</f>
        <v>19.375833333333333</v>
      </c>
      <c r="I422">
        <v>682986</v>
      </c>
      <c r="J422" s="1">
        <v>419.84</v>
      </c>
      <c r="K422" s="1">
        <f t="shared" si="63"/>
        <v>6.0398736863156692</v>
      </c>
      <c r="L422">
        <v>32835</v>
      </c>
      <c r="M422">
        <f t="shared" si="67"/>
        <v>6.9770817454268288</v>
      </c>
      <c r="N422">
        <f t="shared" si="68"/>
        <v>187.40100038109759</v>
      </c>
      <c r="O422">
        <f t="shared" si="69"/>
        <v>1.6941606416529769</v>
      </c>
      <c r="P422">
        <f t="shared" si="70"/>
        <v>29.438364768823959</v>
      </c>
      <c r="Q422">
        <f t="shared" si="71"/>
        <v>4.2888990403902865</v>
      </c>
      <c r="R422">
        <f t="shared" si="72"/>
        <v>115.19772879678354</v>
      </c>
      <c r="S422">
        <f t="shared" si="64"/>
        <v>1626.7768673780488</v>
      </c>
      <c r="T422">
        <f t="shared" si="65"/>
        <v>48075.656016375149</v>
      </c>
      <c r="U422">
        <v>980</v>
      </c>
      <c r="V422">
        <v>1455</v>
      </c>
      <c r="W422">
        <v>0.151</v>
      </c>
    </row>
    <row r="423" spans="1:23" x14ac:dyDescent="0.3">
      <c r="A423">
        <v>2018</v>
      </c>
      <c r="B423" t="s">
        <v>5</v>
      </c>
      <c r="C423">
        <v>6536.7510000000002</v>
      </c>
      <c r="D423">
        <v>3728.335</v>
      </c>
      <c r="E423">
        <v>69501.173999999999</v>
      </c>
      <c r="F423">
        <v>29005.859</v>
      </c>
      <c r="G423">
        <v>0.3</v>
      </c>
      <c r="H423">
        <f t="shared" si="73"/>
        <v>19.375833333333333</v>
      </c>
      <c r="I423">
        <v>1841179</v>
      </c>
      <c r="J423" s="1">
        <v>755.09</v>
      </c>
      <c r="K423" s="1">
        <f t="shared" si="63"/>
        <v>6.6268369474426514</v>
      </c>
      <c r="L423">
        <v>118912</v>
      </c>
      <c r="M423">
        <f t="shared" si="67"/>
        <v>8.6569163940722298</v>
      </c>
      <c r="N423">
        <f t="shared" si="68"/>
        <v>92.043563018977864</v>
      </c>
      <c r="O423">
        <f t="shared" si="69"/>
        <v>2.0249714992404324</v>
      </c>
      <c r="P423">
        <f t="shared" si="70"/>
        <v>15.753959283698109</v>
      </c>
      <c r="Q423">
        <f t="shared" si="71"/>
        <v>3.5503071673096422</v>
      </c>
      <c r="R423">
        <f t="shared" si="72"/>
        <v>37.748189611113311</v>
      </c>
      <c r="S423">
        <f t="shared" si="64"/>
        <v>2438.3570170443259</v>
      </c>
      <c r="T423">
        <f t="shared" si="65"/>
        <v>64584.703605678747</v>
      </c>
      <c r="U423">
        <v>970</v>
      </c>
      <c r="V423">
        <v>1430</v>
      </c>
      <c r="W423">
        <v>0.123</v>
      </c>
    </row>
    <row r="424" spans="1:23" x14ac:dyDescent="0.3">
      <c r="A424">
        <v>2018</v>
      </c>
      <c r="B424" t="s">
        <v>6</v>
      </c>
      <c r="C424">
        <v>181116.484</v>
      </c>
      <c r="D424">
        <v>55560.112999999998</v>
      </c>
      <c r="E424">
        <v>3418579.0439999998</v>
      </c>
      <c r="F424">
        <v>1382753.412</v>
      </c>
      <c r="G424">
        <v>0.3</v>
      </c>
      <c r="H424">
        <f t="shared" si="73"/>
        <v>19.375833333333333</v>
      </c>
      <c r="I424">
        <v>6265809</v>
      </c>
      <c r="J424" s="1">
        <v>21115.67</v>
      </c>
      <c r="K424" s="1">
        <f t="shared" si="63"/>
        <v>9.9577706978615481</v>
      </c>
      <c r="L424">
        <v>285833</v>
      </c>
      <c r="M424">
        <f t="shared" si="67"/>
        <v>8.5773496176062611</v>
      </c>
      <c r="N424">
        <f t="shared" si="68"/>
        <v>161.89773016911138</v>
      </c>
      <c r="O424">
        <f t="shared" si="69"/>
        <v>8.8671890573108758</v>
      </c>
      <c r="P424">
        <f t="shared" si="70"/>
        <v>220.68234317388226</v>
      </c>
      <c r="Q424">
        <f t="shared" si="71"/>
        <v>28.905522654776103</v>
      </c>
      <c r="R424">
        <f t="shared" si="72"/>
        <v>545.59260328554547</v>
      </c>
      <c r="S424">
        <f t="shared" si="64"/>
        <v>296.73739928688036</v>
      </c>
      <c r="T424">
        <f t="shared" si="65"/>
        <v>45617.892278554929</v>
      </c>
      <c r="U424">
        <v>1030</v>
      </c>
      <c r="V424">
        <v>1540</v>
      </c>
      <c r="W424">
        <v>0.19800000000000001</v>
      </c>
    </row>
    <row r="425" spans="1:23" x14ac:dyDescent="0.3">
      <c r="A425">
        <v>2018</v>
      </c>
      <c r="B425" t="s">
        <v>7</v>
      </c>
      <c r="C425">
        <v>353089.52600000001</v>
      </c>
      <c r="D425">
        <v>7870.7349999999997</v>
      </c>
      <c r="E425">
        <v>2826126.2549999999</v>
      </c>
      <c r="F425">
        <v>182470.04300000001</v>
      </c>
      <c r="G425">
        <v>0.3</v>
      </c>
      <c r="H425">
        <f t="shared" si="73"/>
        <v>19.375833333333333</v>
      </c>
      <c r="I425">
        <v>1609675</v>
      </c>
      <c r="J425" s="1">
        <v>23292.73</v>
      </c>
      <c r="K425" s="1">
        <f t="shared" si="63"/>
        <v>10.055896573698925</v>
      </c>
      <c r="L425">
        <v>44684</v>
      </c>
      <c r="M425">
        <f t="shared" si="67"/>
        <v>15.158786711561934</v>
      </c>
      <c r="N425">
        <f t="shared" si="68"/>
        <v>121.3308296193705</v>
      </c>
      <c r="O425">
        <f t="shared" si="69"/>
        <v>4.8896423191016822</v>
      </c>
      <c r="P425">
        <f t="shared" si="70"/>
        <v>113.35831332411823</v>
      </c>
      <c r="Q425">
        <f t="shared" si="71"/>
        <v>219.35454424029695</v>
      </c>
      <c r="R425">
        <f t="shared" si="72"/>
        <v>1755.712336341187</v>
      </c>
      <c r="S425">
        <f t="shared" si="64"/>
        <v>69.106326308680863</v>
      </c>
      <c r="T425">
        <f t="shared" si="65"/>
        <v>27759.640921303991</v>
      </c>
      <c r="U425">
        <v>1000</v>
      </c>
      <c r="V425">
        <v>1530</v>
      </c>
      <c r="W425">
        <v>4.8000000000000001E-2</v>
      </c>
    </row>
    <row r="426" spans="1:23" x14ac:dyDescent="0.3">
      <c r="A426">
        <v>2018</v>
      </c>
      <c r="B426" t="s">
        <v>8</v>
      </c>
      <c r="C426">
        <v>300594.07299999997</v>
      </c>
      <c r="D426">
        <v>70611.384999999995</v>
      </c>
      <c r="E426">
        <v>6308663.1979999999</v>
      </c>
      <c r="F426">
        <v>1952808.308</v>
      </c>
      <c r="G426">
        <v>0.3</v>
      </c>
      <c r="H426">
        <f t="shared" si="73"/>
        <v>19.375833333333333</v>
      </c>
      <c r="I426">
        <v>7982448</v>
      </c>
      <c r="J426" s="1">
        <v>47709.83</v>
      </c>
      <c r="K426" s="1">
        <f t="shared" si="63"/>
        <v>10.772892735309506</v>
      </c>
      <c r="L426">
        <v>297301</v>
      </c>
      <c r="M426">
        <f t="shared" si="67"/>
        <v>6.3004641391511971</v>
      </c>
      <c r="N426">
        <f t="shared" si="68"/>
        <v>132.22984022370233</v>
      </c>
      <c r="O426">
        <f t="shared" si="69"/>
        <v>8.8458308779462147</v>
      </c>
      <c r="P426">
        <f t="shared" si="70"/>
        <v>244.63777377566382</v>
      </c>
      <c r="Q426">
        <f t="shared" si="71"/>
        <v>37.656878316025363</v>
      </c>
      <c r="R426">
        <f t="shared" si="72"/>
        <v>790.31685492971576</v>
      </c>
      <c r="S426">
        <f t="shared" si="64"/>
        <v>167.31243854777935</v>
      </c>
      <c r="T426">
        <f t="shared" si="65"/>
        <v>37244.33907994139</v>
      </c>
      <c r="U426">
        <v>990</v>
      </c>
      <c r="V426">
        <v>1410</v>
      </c>
      <c r="W426">
        <v>8.6999999999999994E-2</v>
      </c>
    </row>
    <row r="427" spans="1:23" x14ac:dyDescent="0.3">
      <c r="A427">
        <v>2018</v>
      </c>
      <c r="B427" t="s">
        <v>9</v>
      </c>
      <c r="C427">
        <v>544077.65500000003</v>
      </c>
      <c r="D427">
        <v>130145.04399999999</v>
      </c>
      <c r="E427">
        <v>7883787.2529999996</v>
      </c>
      <c r="F427">
        <v>3079377.2489999998</v>
      </c>
      <c r="G427">
        <v>0.3</v>
      </c>
      <c r="H427">
        <f t="shared" si="73"/>
        <v>19.375833333333333</v>
      </c>
      <c r="I427">
        <v>17932651</v>
      </c>
      <c r="J427" s="1">
        <v>34112.74</v>
      </c>
      <c r="K427" s="1">
        <f t="shared" si="63"/>
        <v>10.437426200536001</v>
      </c>
      <c r="L427">
        <v>694839</v>
      </c>
      <c r="M427">
        <f t="shared" si="67"/>
        <v>15.949397644399133</v>
      </c>
      <c r="N427">
        <f t="shared" si="68"/>
        <v>231.10976289210424</v>
      </c>
      <c r="O427">
        <f t="shared" si="69"/>
        <v>7.2574347206110241</v>
      </c>
      <c r="P427">
        <f t="shared" si="70"/>
        <v>171.7190196251519</v>
      </c>
      <c r="Q427">
        <f t="shared" si="71"/>
        <v>30.340057083584576</v>
      </c>
      <c r="R427">
        <f t="shared" si="72"/>
        <v>439.63311687714213</v>
      </c>
      <c r="S427">
        <f t="shared" si="64"/>
        <v>525.68779288910832</v>
      </c>
      <c r="T427">
        <f t="shared" si="65"/>
        <v>38747.143408969481</v>
      </c>
      <c r="U427">
        <v>1000</v>
      </c>
      <c r="V427">
        <v>1460</v>
      </c>
      <c r="W427">
        <v>6.4000000000000001E-2</v>
      </c>
    </row>
    <row r="428" spans="1:23" x14ac:dyDescent="0.3">
      <c r="A428">
        <v>2018</v>
      </c>
      <c r="B428" t="s">
        <v>10</v>
      </c>
      <c r="C428">
        <v>178152.77499999999</v>
      </c>
      <c r="D428">
        <v>48477.281999999999</v>
      </c>
      <c r="E428">
        <v>3379364.2949999999</v>
      </c>
      <c r="F428">
        <v>1166541.3289999999</v>
      </c>
      <c r="G428">
        <v>0.3</v>
      </c>
      <c r="H428">
        <f t="shared" si="73"/>
        <v>19.375833333333333</v>
      </c>
      <c r="I428">
        <v>4084844</v>
      </c>
      <c r="J428" s="1">
        <v>19858</v>
      </c>
      <c r="K428" s="1">
        <f t="shared" si="63"/>
        <v>9.8963622275935386</v>
      </c>
      <c r="L428">
        <v>143655</v>
      </c>
      <c r="M428">
        <f t="shared" si="67"/>
        <v>8.9713352301339508</v>
      </c>
      <c r="N428">
        <f t="shared" si="68"/>
        <v>170.17646767046026</v>
      </c>
      <c r="O428">
        <f t="shared" si="69"/>
        <v>11.867596902109359</v>
      </c>
      <c r="P428">
        <f t="shared" si="70"/>
        <v>285.57793859447264</v>
      </c>
      <c r="Q428">
        <f t="shared" si="71"/>
        <v>43.613115947634718</v>
      </c>
      <c r="R428">
        <f t="shared" si="72"/>
        <v>827.29335440961756</v>
      </c>
      <c r="S428">
        <f t="shared" si="64"/>
        <v>205.70268909255716</v>
      </c>
      <c r="T428">
        <f t="shared" si="65"/>
        <v>35167.80567385193</v>
      </c>
      <c r="U428">
        <v>1054</v>
      </c>
      <c r="V428">
        <v>1665</v>
      </c>
      <c r="W428">
        <v>5.2999999999999999E-2</v>
      </c>
    </row>
    <row r="429" spans="1:23" x14ac:dyDescent="0.3">
      <c r="A429">
        <v>2018</v>
      </c>
      <c r="B429" t="s">
        <v>11</v>
      </c>
      <c r="C429">
        <v>22377.434000000001</v>
      </c>
      <c r="D429">
        <v>8594.1939999999995</v>
      </c>
      <c r="E429">
        <v>768205.34499999997</v>
      </c>
      <c r="F429">
        <v>280248.85099999997</v>
      </c>
      <c r="G429">
        <v>0.3</v>
      </c>
      <c r="H429">
        <f t="shared" si="73"/>
        <v>19.375833333333333</v>
      </c>
      <c r="I429">
        <v>990509</v>
      </c>
      <c r="J429" s="1">
        <v>2571.1</v>
      </c>
      <c r="K429" s="1">
        <f t="shared" si="63"/>
        <v>7.8520891018809351</v>
      </c>
      <c r="L429">
        <v>35710</v>
      </c>
      <c r="M429">
        <f t="shared" si="67"/>
        <v>8.7034475516315979</v>
      </c>
      <c r="N429">
        <f t="shared" si="68"/>
        <v>298.78470110069622</v>
      </c>
      <c r="O429">
        <f t="shared" si="69"/>
        <v>8.6765430702800277</v>
      </c>
      <c r="P429">
        <f t="shared" si="70"/>
        <v>282.9341792956954</v>
      </c>
      <c r="Q429">
        <f t="shared" si="71"/>
        <v>22.591853279475501</v>
      </c>
      <c r="R429">
        <f t="shared" si="72"/>
        <v>775.56624422392929</v>
      </c>
      <c r="S429">
        <f t="shared" si="64"/>
        <v>385.24717047178251</v>
      </c>
      <c r="T429">
        <f t="shared" si="65"/>
        <v>36052.171156445831</v>
      </c>
      <c r="U429">
        <v>1060</v>
      </c>
      <c r="V429">
        <v>1665</v>
      </c>
      <c r="W429">
        <v>0.04</v>
      </c>
    </row>
    <row r="430" spans="1:23" x14ac:dyDescent="0.3">
      <c r="A430">
        <v>2018</v>
      </c>
      <c r="B430" t="s">
        <v>12</v>
      </c>
      <c r="C430">
        <v>344598.68900000001</v>
      </c>
      <c r="D430">
        <v>24139.498</v>
      </c>
      <c r="E430">
        <v>2908740.9739999999</v>
      </c>
      <c r="F430">
        <v>387889.25400000002</v>
      </c>
      <c r="G430">
        <v>0.3</v>
      </c>
      <c r="H430">
        <f t="shared" si="73"/>
        <v>19.375833333333333</v>
      </c>
      <c r="I430">
        <v>4077937</v>
      </c>
      <c r="J430" s="1">
        <v>18449.990000000002</v>
      </c>
      <c r="K430" s="1">
        <f t="shared" si="63"/>
        <v>9.8228191074631059</v>
      </c>
      <c r="L430">
        <v>124374</v>
      </c>
      <c r="M430">
        <f t="shared" si="67"/>
        <v>18.677445841434061</v>
      </c>
      <c r="N430">
        <f t="shared" si="68"/>
        <v>157.65542279426708</v>
      </c>
      <c r="O430">
        <f t="shared" si="69"/>
        <v>5.9195367657715163</v>
      </c>
      <c r="P430">
        <f t="shared" si="70"/>
        <v>95.118991293882175</v>
      </c>
      <c r="Q430">
        <f t="shared" si="71"/>
        <v>84.503190951699352</v>
      </c>
      <c r="R430">
        <f t="shared" si="72"/>
        <v>713.28737398346277</v>
      </c>
      <c r="S430">
        <f t="shared" si="64"/>
        <v>221.02651546152597</v>
      </c>
      <c r="T430">
        <f t="shared" si="65"/>
        <v>30499.245083972608</v>
      </c>
      <c r="U430">
        <v>1040</v>
      </c>
      <c r="V430">
        <v>1630</v>
      </c>
      <c r="W430">
        <v>5.7000000000000002E-2</v>
      </c>
    </row>
    <row r="431" spans="1:23" x14ac:dyDescent="0.3">
      <c r="A431">
        <v>2018</v>
      </c>
      <c r="B431" t="s">
        <v>13</v>
      </c>
      <c r="C431">
        <v>432181.78600000002</v>
      </c>
      <c r="D431">
        <v>15999.826000000001</v>
      </c>
      <c r="E431">
        <v>3628160.6430000002</v>
      </c>
      <c r="F431">
        <v>297059.625</v>
      </c>
      <c r="G431">
        <v>0.3</v>
      </c>
      <c r="H431">
        <f t="shared" si="73"/>
        <v>19.375833333333333</v>
      </c>
      <c r="I431">
        <v>2208321</v>
      </c>
      <c r="J431" s="1">
        <v>20452.14</v>
      </c>
      <c r="K431" s="1">
        <f t="shared" si="63"/>
        <v>9.9258428014727649</v>
      </c>
      <c r="L431">
        <v>61755</v>
      </c>
      <c r="M431">
        <f t="shared" si="67"/>
        <v>21.131372364945676</v>
      </c>
      <c r="N431">
        <f t="shared" si="68"/>
        <v>177.39760450495646</v>
      </c>
      <c r="O431">
        <f t="shared" si="69"/>
        <v>7.2452446904231769</v>
      </c>
      <c r="P431">
        <f t="shared" si="70"/>
        <v>134.51831730984762</v>
      </c>
      <c r="Q431">
        <f t="shared" si="71"/>
        <v>195.7060526979547</v>
      </c>
      <c r="R431">
        <f t="shared" si="72"/>
        <v>1642.9498442481868</v>
      </c>
      <c r="S431">
        <f t="shared" si="64"/>
        <v>107.97505786680514</v>
      </c>
      <c r="T431">
        <f t="shared" si="65"/>
        <v>27964.684482011449</v>
      </c>
      <c r="U431">
        <v>1020</v>
      </c>
      <c r="V431">
        <v>1555</v>
      </c>
      <c r="W431">
        <v>5.1999999999999998E-2</v>
      </c>
    </row>
    <row r="432" spans="1:23" x14ac:dyDescent="0.3">
      <c r="A432">
        <v>2018</v>
      </c>
      <c r="B432" t="s">
        <v>14</v>
      </c>
      <c r="C432">
        <v>164009.125</v>
      </c>
      <c r="D432">
        <v>17797.165000000001</v>
      </c>
      <c r="E432">
        <v>2667812.4050000003</v>
      </c>
      <c r="F432">
        <v>555653.30599999998</v>
      </c>
      <c r="G432">
        <v>0.3</v>
      </c>
      <c r="H432">
        <f t="shared" si="73"/>
        <v>19.375833333333333</v>
      </c>
      <c r="I432">
        <v>2896712</v>
      </c>
      <c r="J432" s="1">
        <v>15802.27</v>
      </c>
      <c r="K432" s="1">
        <f t="shared" si="63"/>
        <v>9.6679088795814607</v>
      </c>
      <c r="L432">
        <v>94670</v>
      </c>
      <c r="M432">
        <f t="shared" si="67"/>
        <v>10.378833230921886</v>
      </c>
      <c r="N432">
        <f t="shared" si="68"/>
        <v>168.82463120804798</v>
      </c>
      <c r="O432">
        <f t="shared" si="69"/>
        <v>6.143919381698975</v>
      </c>
      <c r="P432">
        <f t="shared" si="70"/>
        <v>191.82207482138369</v>
      </c>
      <c r="Q432">
        <f t="shared" si="71"/>
        <v>56.619064995070275</v>
      </c>
      <c r="R432">
        <f t="shared" si="72"/>
        <v>920.97951228841544</v>
      </c>
      <c r="S432">
        <f t="shared" si="64"/>
        <v>183.30986624073628</v>
      </c>
      <c r="T432">
        <f t="shared" si="65"/>
        <v>32681.882078715455</v>
      </c>
      <c r="U432">
        <v>975</v>
      </c>
      <c r="V432">
        <v>1500</v>
      </c>
      <c r="W432">
        <v>0.129</v>
      </c>
    </row>
    <row r="433" spans="1:23" x14ac:dyDescent="0.3">
      <c r="A433">
        <v>2018</v>
      </c>
      <c r="B433" t="s">
        <v>15</v>
      </c>
      <c r="C433">
        <v>240882.755</v>
      </c>
      <c r="D433">
        <v>14833.532999999999</v>
      </c>
      <c r="E433">
        <v>2191825.4879999999</v>
      </c>
      <c r="F433">
        <v>291432.10399999999</v>
      </c>
      <c r="G433">
        <v>0.3</v>
      </c>
      <c r="H433">
        <f>(24.43*(1/12)+24.43*(1/12)+24.43*(1/12)+18.5*(1/12)+18.32*(1/12)+18.13*(1/12)+17.95*(1/12)+17.77*(1/12)+17.59*(1/12)+17.42*(1/12)+16.98*(1/12)+16.56*(1/12))</f>
        <v>19.375833333333333</v>
      </c>
      <c r="I433">
        <v>2143145</v>
      </c>
      <c r="J433" s="1">
        <v>16202.37</v>
      </c>
      <c r="K433" s="1">
        <f t="shared" si="63"/>
        <v>9.692912806816512</v>
      </c>
      <c r="L433">
        <v>62240</v>
      </c>
      <c r="M433">
        <f t="shared" si="67"/>
        <v>14.86713085801645</v>
      </c>
      <c r="N433">
        <f t="shared" si="68"/>
        <v>135.2780789477095</v>
      </c>
      <c r="O433">
        <f t="shared" si="69"/>
        <v>6.921385627197413</v>
      </c>
      <c r="P433">
        <f t="shared" si="70"/>
        <v>135.98338143242756</v>
      </c>
      <c r="Q433">
        <f t="shared" si="71"/>
        <v>112.39685368932106</v>
      </c>
      <c r="R433">
        <f t="shared" si="72"/>
        <v>1022.7145097508568</v>
      </c>
      <c r="S433">
        <f t="shared" si="64"/>
        <v>132.27355010408971</v>
      </c>
      <c r="T433">
        <f t="shared" si="65"/>
        <v>29041.432100954436</v>
      </c>
      <c r="U433">
        <v>1000</v>
      </c>
      <c r="V433">
        <v>1500</v>
      </c>
      <c r="W433">
        <v>5.7000000000000002E-2</v>
      </c>
    </row>
    <row r="434" spans="1:23" x14ac:dyDescent="0.3">
      <c r="A434">
        <v>2019</v>
      </c>
      <c r="B434" t="s">
        <v>0</v>
      </c>
      <c r="C434">
        <v>437046.99900000001</v>
      </c>
      <c r="D434">
        <v>164427.37100000001</v>
      </c>
      <c r="E434">
        <v>13933480.016000001</v>
      </c>
      <c r="F434">
        <v>4057288.9730000002</v>
      </c>
      <c r="G434">
        <v>0.26</v>
      </c>
      <c r="H434">
        <f>(16.14*(1/12)+15.79*(1/12)+15.44*(1/12)+15.1*(1/12)+14.83*(1/12)+14.56*(1/12)+14.3*(1/12)+14.04*(1/12)+13.79*(1/12)+13.54*(1/12)+13.35*(1/12)+13.17*(1/12))</f>
        <v>14.504166666666666</v>
      </c>
      <c r="I434">
        <v>11100394</v>
      </c>
      <c r="J434" s="1">
        <v>35673.71</v>
      </c>
      <c r="K434" s="1">
        <f t="shared" si="63"/>
        <v>10.482169281915503</v>
      </c>
      <c r="L434">
        <v>524325</v>
      </c>
      <c r="M434">
        <f t="shared" si="67"/>
        <v>12.251234844932025</v>
      </c>
      <c r="N434">
        <f t="shared" si="68"/>
        <v>390.58118754679572</v>
      </c>
      <c r="O434">
        <f t="shared" si="69"/>
        <v>14.812750880734503</v>
      </c>
      <c r="P434">
        <f t="shared" si="70"/>
        <v>365.50855519182471</v>
      </c>
      <c r="Q434">
        <f t="shared" si="71"/>
        <v>39.372205977553591</v>
      </c>
      <c r="R434">
        <f t="shared" si="72"/>
        <v>1255.223915115085</v>
      </c>
      <c r="S434">
        <f t="shared" si="64"/>
        <v>311.1645522711263</v>
      </c>
      <c r="T434">
        <f t="shared" si="65"/>
        <v>47234.809863505747</v>
      </c>
      <c r="U434">
        <v>1100</v>
      </c>
      <c r="V434">
        <v>1755</v>
      </c>
      <c r="W434">
        <v>0.30299999999999999</v>
      </c>
    </row>
    <row r="435" spans="1:23" x14ac:dyDescent="0.3">
      <c r="A435">
        <v>2019</v>
      </c>
      <c r="B435" t="s">
        <v>1</v>
      </c>
      <c r="C435">
        <v>943119.77099999995</v>
      </c>
      <c r="D435">
        <v>226272.65700000001</v>
      </c>
      <c r="E435">
        <v>20322525.333999999</v>
      </c>
      <c r="F435">
        <v>7376987.085</v>
      </c>
      <c r="G435">
        <v>0.26</v>
      </c>
      <c r="H435">
        <f t="shared" ref="H435:H463" si="74">(16.14*(1/12)+15.79*(1/12)+15.44*(1/12)+15.1*(1/12)+14.83*(1/12)+14.56*(1/12)+14.3*(1/12)+14.04*(1/12)+13.79*(1/12)+13.54*(1/12)+13.35*(1/12)+13.17*(1/12))</f>
        <v>14.504166666666666</v>
      </c>
      <c r="I435">
        <v>13124737</v>
      </c>
      <c r="J435" s="1">
        <v>70542.03</v>
      </c>
      <c r="K435" s="1">
        <f t="shared" si="63"/>
        <v>11.163963981374263</v>
      </c>
      <c r="L435">
        <v>632897</v>
      </c>
      <c r="M435">
        <f t="shared" si="67"/>
        <v>13.369614838132669</v>
      </c>
      <c r="N435">
        <f t="shared" si="68"/>
        <v>288.09101941069741</v>
      </c>
      <c r="O435">
        <f t="shared" si="69"/>
        <v>17.240166945821468</v>
      </c>
      <c r="P435">
        <f t="shared" si="70"/>
        <v>562.06742161766749</v>
      </c>
      <c r="Q435">
        <f t="shared" si="71"/>
        <v>71.85818435828466</v>
      </c>
      <c r="R435">
        <f t="shared" si="72"/>
        <v>1548.4139098558699</v>
      </c>
      <c r="S435">
        <f t="shared" si="64"/>
        <v>186.05556148582625</v>
      </c>
      <c r="T435">
        <f t="shared" si="65"/>
        <v>48221.690080342181</v>
      </c>
      <c r="U435">
        <v>1180</v>
      </c>
      <c r="V435">
        <v>1805</v>
      </c>
      <c r="W435">
        <v>0.17599999999999999</v>
      </c>
    </row>
    <row r="436" spans="1:23" x14ac:dyDescent="0.3">
      <c r="A436">
        <v>2019</v>
      </c>
      <c r="B436" t="s">
        <v>2</v>
      </c>
      <c r="C436">
        <v>9010.6129999999994</v>
      </c>
      <c r="D436">
        <v>4854.7460000000001</v>
      </c>
      <c r="E436">
        <v>162703.14300000001</v>
      </c>
      <c r="F436">
        <v>61055.847000000002</v>
      </c>
      <c r="G436">
        <v>0.26</v>
      </c>
      <c r="H436">
        <f t="shared" si="74"/>
        <v>14.504166666666666</v>
      </c>
      <c r="I436">
        <v>3669491</v>
      </c>
      <c r="J436" s="1">
        <v>891.12</v>
      </c>
      <c r="K436" s="1">
        <f t="shared" si="63"/>
        <v>6.7924790985369343</v>
      </c>
      <c r="L436">
        <v>153291</v>
      </c>
      <c r="M436">
        <f t="shared" si="67"/>
        <v>10.111559610377951</v>
      </c>
      <c r="N436">
        <f t="shared" si="68"/>
        <v>182.58275316455698</v>
      </c>
      <c r="O436">
        <f t="shared" si="69"/>
        <v>1.3230025635708058</v>
      </c>
      <c r="P436">
        <f t="shared" si="70"/>
        <v>16.638778239270788</v>
      </c>
      <c r="Q436">
        <f t="shared" si="71"/>
        <v>2.4555484670762238</v>
      </c>
      <c r="R436">
        <f t="shared" si="72"/>
        <v>44.339431000103282</v>
      </c>
      <c r="S436">
        <f t="shared" si="64"/>
        <v>4117.8415926025673</v>
      </c>
      <c r="T436">
        <f t="shared" si="65"/>
        <v>41774.458637451346</v>
      </c>
      <c r="U436">
        <v>1009</v>
      </c>
      <c r="V436">
        <v>1590</v>
      </c>
      <c r="W436">
        <v>0.152</v>
      </c>
    </row>
    <row r="437" spans="1:23" x14ac:dyDescent="0.3">
      <c r="A437">
        <v>2019</v>
      </c>
      <c r="B437" t="s">
        <v>3</v>
      </c>
      <c r="C437">
        <v>299675.74099999998</v>
      </c>
      <c r="D437">
        <v>25714.632000000001</v>
      </c>
      <c r="E437">
        <v>5895707.3169999998</v>
      </c>
      <c r="F437">
        <v>398708.946</v>
      </c>
      <c r="G437">
        <v>0.26</v>
      </c>
      <c r="H437">
        <f t="shared" si="74"/>
        <v>14.504166666666666</v>
      </c>
      <c r="I437">
        <v>2521893</v>
      </c>
      <c r="J437" s="1">
        <v>29654.38</v>
      </c>
      <c r="K437" s="1">
        <f t="shared" si="63"/>
        <v>10.297365116955973</v>
      </c>
      <c r="L437">
        <v>74330</v>
      </c>
      <c r="M437">
        <f t="shared" si="67"/>
        <v>10.105614786078817</v>
      </c>
      <c r="N437">
        <f t="shared" si="68"/>
        <v>198.81404760443482</v>
      </c>
      <c r="O437">
        <f t="shared" si="69"/>
        <v>10.196559489240821</v>
      </c>
      <c r="P437">
        <f t="shared" si="70"/>
        <v>158.09907319620618</v>
      </c>
      <c r="Q437">
        <f t="shared" si="71"/>
        <v>118.82968111652636</v>
      </c>
      <c r="R437">
        <f t="shared" si="72"/>
        <v>2337.8102548363472</v>
      </c>
      <c r="S437">
        <f t="shared" si="64"/>
        <v>85.042850331047219</v>
      </c>
      <c r="T437">
        <f t="shared" si="65"/>
        <v>29473.891239636258</v>
      </c>
      <c r="U437">
        <v>1005</v>
      </c>
      <c r="V437">
        <v>1615</v>
      </c>
      <c r="W437">
        <v>0.108</v>
      </c>
    </row>
    <row r="438" spans="1:23" x14ac:dyDescent="0.3">
      <c r="A438">
        <v>2019</v>
      </c>
      <c r="B438" t="s">
        <v>4</v>
      </c>
      <c r="C438">
        <v>3282.1849999999999</v>
      </c>
      <c r="D438">
        <v>884.08</v>
      </c>
      <c r="E438">
        <v>81960.620999999999</v>
      </c>
      <c r="F438">
        <v>20990.071</v>
      </c>
      <c r="G438">
        <v>0.26</v>
      </c>
      <c r="H438">
        <f t="shared" si="74"/>
        <v>14.504166666666666</v>
      </c>
      <c r="I438">
        <v>681202</v>
      </c>
      <c r="J438" s="1">
        <v>419.84</v>
      </c>
      <c r="K438" s="1">
        <f t="shared" si="63"/>
        <v>6.0398736863156692</v>
      </c>
      <c r="L438">
        <v>33623</v>
      </c>
      <c r="M438">
        <f t="shared" si="67"/>
        <v>7.8177043635670733</v>
      </c>
      <c r="N438">
        <f t="shared" si="68"/>
        <v>195.21870474466465</v>
      </c>
      <c r="O438">
        <f t="shared" si="69"/>
        <v>1.2978235530723632</v>
      </c>
      <c r="P438">
        <f t="shared" si="70"/>
        <v>30.813284458941695</v>
      </c>
      <c r="Q438">
        <f t="shared" si="71"/>
        <v>4.8182257245281139</v>
      </c>
      <c r="R438">
        <f t="shared" si="72"/>
        <v>120.31764586715835</v>
      </c>
      <c r="S438">
        <f t="shared" si="64"/>
        <v>1622.5276295731708</v>
      </c>
      <c r="T438">
        <f t="shared" si="65"/>
        <v>49358.340110569254</v>
      </c>
      <c r="U438">
        <v>980</v>
      </c>
      <c r="V438">
        <v>1455</v>
      </c>
      <c r="W438">
        <v>0.17399999999999999</v>
      </c>
    </row>
    <row r="439" spans="1:23" x14ac:dyDescent="0.3">
      <c r="A439">
        <v>2019</v>
      </c>
      <c r="B439" t="s">
        <v>5</v>
      </c>
      <c r="C439">
        <v>4505.3450000000003</v>
      </c>
      <c r="D439">
        <v>2144.2800000000002</v>
      </c>
      <c r="E439">
        <v>74006.519</v>
      </c>
      <c r="F439">
        <v>31150.138999999999</v>
      </c>
      <c r="G439">
        <v>0.26</v>
      </c>
      <c r="H439">
        <f t="shared" si="74"/>
        <v>14.504166666666666</v>
      </c>
      <c r="I439">
        <v>1847253</v>
      </c>
      <c r="J439" s="1">
        <v>755.09</v>
      </c>
      <c r="K439" s="1">
        <f t="shared" si="63"/>
        <v>6.6268369474426514</v>
      </c>
      <c r="L439">
        <v>123270</v>
      </c>
      <c r="M439">
        <f t="shared" si="67"/>
        <v>5.9666331165821296</v>
      </c>
      <c r="N439">
        <f t="shared" si="68"/>
        <v>98.010196135559994</v>
      </c>
      <c r="O439">
        <f t="shared" si="69"/>
        <v>1.1607938923363503</v>
      </c>
      <c r="P439">
        <f t="shared" si="70"/>
        <v>16.862952178180251</v>
      </c>
      <c r="Q439">
        <f t="shared" si="71"/>
        <v>2.4389431225717324</v>
      </c>
      <c r="R439">
        <f t="shared" si="72"/>
        <v>40.06301194259801</v>
      </c>
      <c r="S439">
        <f t="shared" si="64"/>
        <v>2446.4010912606445</v>
      </c>
      <c r="T439">
        <f t="shared" si="65"/>
        <v>66731.519721445846</v>
      </c>
      <c r="U439">
        <v>970</v>
      </c>
      <c r="V439">
        <v>1430</v>
      </c>
      <c r="W439">
        <v>0.123</v>
      </c>
    </row>
    <row r="440" spans="1:23" x14ac:dyDescent="0.3">
      <c r="A440">
        <v>2019</v>
      </c>
      <c r="B440" t="s">
        <v>6</v>
      </c>
      <c r="C440">
        <v>272261.59899999999</v>
      </c>
      <c r="D440">
        <v>52345.959000000003</v>
      </c>
      <c r="E440">
        <v>3690840.6430000002</v>
      </c>
      <c r="F440">
        <v>1435099.371</v>
      </c>
      <c r="G440">
        <v>0.26</v>
      </c>
      <c r="H440">
        <f t="shared" si="74"/>
        <v>14.504166666666666</v>
      </c>
      <c r="I440">
        <v>6288080</v>
      </c>
      <c r="J440" s="1">
        <v>21115.67</v>
      </c>
      <c r="K440" s="1">
        <f t="shared" si="63"/>
        <v>9.9577706978615481</v>
      </c>
      <c r="L440">
        <v>294477</v>
      </c>
      <c r="M440">
        <f t="shared" si="67"/>
        <v>12.89381767189959</v>
      </c>
      <c r="N440">
        <f t="shared" si="68"/>
        <v>174.79154784101098</v>
      </c>
      <c r="O440">
        <f t="shared" si="69"/>
        <v>8.3246331153547661</v>
      </c>
      <c r="P440">
        <f t="shared" si="70"/>
        <v>228.22536783883157</v>
      </c>
      <c r="Q440">
        <f t="shared" si="71"/>
        <v>43.298049484103252</v>
      </c>
      <c r="R440">
        <f t="shared" si="72"/>
        <v>586.95828345059226</v>
      </c>
      <c r="S440">
        <f t="shared" si="64"/>
        <v>297.79211362935678</v>
      </c>
      <c r="T440">
        <f t="shared" si="65"/>
        <v>46830.988155366977</v>
      </c>
      <c r="U440">
        <v>1030</v>
      </c>
      <c r="V440">
        <v>1540</v>
      </c>
      <c r="W440">
        <v>0.19800000000000001</v>
      </c>
    </row>
    <row r="441" spans="1:23" x14ac:dyDescent="0.3">
      <c r="A441">
        <v>2019</v>
      </c>
      <c r="B441" t="s">
        <v>7</v>
      </c>
      <c r="C441">
        <v>235093.076</v>
      </c>
      <c r="D441">
        <v>9390.6260000000002</v>
      </c>
      <c r="E441">
        <v>3061219.3309999998</v>
      </c>
      <c r="F441">
        <v>191860.66899999999</v>
      </c>
      <c r="G441">
        <v>0.26</v>
      </c>
      <c r="H441">
        <f t="shared" si="74"/>
        <v>14.504166666666666</v>
      </c>
      <c r="I441">
        <v>1608138</v>
      </c>
      <c r="J441" s="1">
        <v>23292.73</v>
      </c>
      <c r="K441" s="1">
        <f t="shared" si="63"/>
        <v>10.055896573698925</v>
      </c>
      <c r="L441">
        <v>46567</v>
      </c>
      <c r="M441">
        <f t="shared" si="67"/>
        <v>10.09298077125352</v>
      </c>
      <c r="N441">
        <f t="shared" si="68"/>
        <v>131.42381039062403</v>
      </c>
      <c r="O441">
        <f t="shared" si="69"/>
        <v>5.8394403962843988</v>
      </c>
      <c r="P441">
        <f t="shared" si="70"/>
        <v>119.30609748665849</v>
      </c>
      <c r="Q441">
        <f t="shared" si="71"/>
        <v>146.18961556781818</v>
      </c>
      <c r="R441">
        <f t="shared" si="72"/>
        <v>1903.579998109615</v>
      </c>
      <c r="S441">
        <f t="shared" si="64"/>
        <v>69.040340054600733</v>
      </c>
      <c r="T441">
        <f t="shared" si="65"/>
        <v>28957.091990861481</v>
      </c>
      <c r="U441">
        <v>1000</v>
      </c>
      <c r="V441">
        <v>1530</v>
      </c>
      <c r="W441">
        <v>4.8000000000000001E-2</v>
      </c>
    </row>
    <row r="442" spans="1:23" x14ac:dyDescent="0.3">
      <c r="A442">
        <v>2019</v>
      </c>
      <c r="B442" t="s">
        <v>8</v>
      </c>
      <c r="C442">
        <v>341923.00599999999</v>
      </c>
      <c r="D442">
        <v>79059.422000000006</v>
      </c>
      <c r="E442">
        <v>6650586.2039999999</v>
      </c>
      <c r="F442">
        <v>2031867.73</v>
      </c>
      <c r="G442">
        <v>0.26</v>
      </c>
      <c r="H442">
        <f t="shared" si="74"/>
        <v>14.504166666666666</v>
      </c>
      <c r="I442">
        <v>7993608</v>
      </c>
      <c r="J442" s="1">
        <v>47709.83</v>
      </c>
      <c r="K442" s="1">
        <f t="shared" si="63"/>
        <v>10.772892735309506</v>
      </c>
      <c r="L442">
        <v>307036</v>
      </c>
      <c r="M442">
        <f t="shared" si="67"/>
        <v>7.1667202754652441</v>
      </c>
      <c r="N442">
        <f t="shared" si="68"/>
        <v>139.39656049916758</v>
      </c>
      <c r="O442">
        <f t="shared" si="69"/>
        <v>9.8903301237688908</v>
      </c>
      <c r="P442">
        <f t="shared" si="70"/>
        <v>254.18656131248869</v>
      </c>
      <c r="Q442">
        <f t="shared" si="71"/>
        <v>42.774552617541417</v>
      </c>
      <c r="R442">
        <f t="shared" si="72"/>
        <v>831.98803393911737</v>
      </c>
      <c r="S442">
        <f t="shared" si="64"/>
        <v>167.54635260699942</v>
      </c>
      <c r="T442">
        <f t="shared" si="65"/>
        <v>38410.189741603543</v>
      </c>
      <c r="U442">
        <v>990</v>
      </c>
      <c r="V442">
        <v>1410</v>
      </c>
      <c r="W442">
        <v>8.6999999999999994E-2</v>
      </c>
    </row>
    <row r="443" spans="1:23" x14ac:dyDescent="0.3">
      <c r="A443">
        <v>2019</v>
      </c>
      <c r="B443" t="s">
        <v>9</v>
      </c>
      <c r="C443">
        <v>474008.22200000001</v>
      </c>
      <c r="D443">
        <v>144786.609</v>
      </c>
      <c r="E443">
        <v>8357795.4749999996</v>
      </c>
      <c r="F443">
        <v>3224163.858</v>
      </c>
      <c r="G443">
        <v>0.26</v>
      </c>
      <c r="H443">
        <f t="shared" si="74"/>
        <v>14.504166666666666</v>
      </c>
      <c r="I443">
        <v>17947221</v>
      </c>
      <c r="J443" s="1">
        <v>34112.74</v>
      </c>
      <c r="K443" s="1">
        <f t="shared" si="63"/>
        <v>10.437426200536001</v>
      </c>
      <c r="L443">
        <v>711419</v>
      </c>
      <c r="M443">
        <f t="shared" si="67"/>
        <v>13.895342971570154</v>
      </c>
      <c r="N443">
        <f t="shared" si="68"/>
        <v>245.0051058636744</v>
      </c>
      <c r="O443">
        <f t="shared" si="69"/>
        <v>8.0673553303879189</v>
      </c>
      <c r="P443">
        <f t="shared" si="70"/>
        <v>179.64696918815454</v>
      </c>
      <c r="Q443">
        <f t="shared" si="71"/>
        <v>26.411232245928215</v>
      </c>
      <c r="R443">
        <f t="shared" si="72"/>
        <v>465.68744403381447</v>
      </c>
      <c r="S443">
        <f t="shared" si="64"/>
        <v>526.11490604390031</v>
      </c>
      <c r="T443">
        <f t="shared" si="65"/>
        <v>39639.507420118134</v>
      </c>
      <c r="U443">
        <v>1000</v>
      </c>
      <c r="V443">
        <v>1460</v>
      </c>
      <c r="W443">
        <v>6.4000000000000001E-2</v>
      </c>
    </row>
    <row r="444" spans="1:23" x14ac:dyDescent="0.3">
      <c r="A444">
        <v>2019</v>
      </c>
      <c r="B444" t="s">
        <v>10</v>
      </c>
      <c r="C444">
        <v>132818.83300000001</v>
      </c>
      <c r="D444">
        <v>49827.726999999999</v>
      </c>
      <c r="E444">
        <v>3512183.128</v>
      </c>
      <c r="F444">
        <v>1216369.0560000001</v>
      </c>
      <c r="G444">
        <v>0.26</v>
      </c>
      <c r="H444">
        <f t="shared" si="74"/>
        <v>14.504166666666666</v>
      </c>
      <c r="I444">
        <v>4093903</v>
      </c>
      <c r="J444" s="1">
        <v>19858</v>
      </c>
      <c r="K444" s="1">
        <f t="shared" si="63"/>
        <v>9.8963622275935386</v>
      </c>
      <c r="L444">
        <v>145003</v>
      </c>
      <c r="M444">
        <f t="shared" si="67"/>
        <v>6.6884294994460678</v>
      </c>
      <c r="N444">
        <f t="shared" si="68"/>
        <v>176.86489716990633</v>
      </c>
      <c r="O444">
        <f t="shared" si="69"/>
        <v>12.171203616695363</v>
      </c>
      <c r="P444">
        <f t="shared" si="70"/>
        <v>297.11721455051571</v>
      </c>
      <c r="Q444">
        <f t="shared" si="71"/>
        <v>32.443082554716128</v>
      </c>
      <c r="R444">
        <f t="shared" si="72"/>
        <v>857.90579991758477</v>
      </c>
      <c r="S444">
        <f t="shared" si="64"/>
        <v>206.15887803404169</v>
      </c>
      <c r="T444">
        <f t="shared" si="65"/>
        <v>35419.256391761111</v>
      </c>
      <c r="U444">
        <v>1054</v>
      </c>
      <c r="V444">
        <v>1665</v>
      </c>
      <c r="W444">
        <v>5.2999999999999999E-2</v>
      </c>
    </row>
    <row r="445" spans="1:23" x14ac:dyDescent="0.3">
      <c r="A445">
        <v>2019</v>
      </c>
      <c r="B445" t="s">
        <v>11</v>
      </c>
      <c r="C445">
        <v>19777.684000000001</v>
      </c>
      <c r="D445">
        <v>7698.8040000000001</v>
      </c>
      <c r="E445">
        <v>787983.02899999998</v>
      </c>
      <c r="F445">
        <v>287947.65499999997</v>
      </c>
      <c r="G445">
        <v>0.26</v>
      </c>
      <c r="H445">
        <f t="shared" si="74"/>
        <v>14.504166666666666</v>
      </c>
      <c r="I445">
        <v>986887</v>
      </c>
      <c r="J445" s="1">
        <v>2571.1</v>
      </c>
      <c r="K445" s="1">
        <f t="shared" si="63"/>
        <v>7.8520891018809351</v>
      </c>
      <c r="L445">
        <v>36253</v>
      </c>
      <c r="M445">
        <f t="shared" si="67"/>
        <v>7.6923044611255893</v>
      </c>
      <c r="N445">
        <f t="shared" si="68"/>
        <v>306.47700556182178</v>
      </c>
      <c r="O445">
        <f t="shared" si="69"/>
        <v>7.8010998219654324</v>
      </c>
      <c r="P445">
        <f t="shared" si="70"/>
        <v>291.77368330923395</v>
      </c>
      <c r="Q445">
        <f t="shared" si="71"/>
        <v>20.040474745335587</v>
      </c>
      <c r="R445">
        <f t="shared" si="72"/>
        <v>798.45314509158595</v>
      </c>
      <c r="S445">
        <f t="shared" si="64"/>
        <v>383.83843491112754</v>
      </c>
      <c r="T445">
        <f t="shared" si="65"/>
        <v>36734.702149283548</v>
      </c>
      <c r="U445">
        <v>1060</v>
      </c>
      <c r="V445">
        <v>1665</v>
      </c>
      <c r="W445">
        <v>0.04</v>
      </c>
    </row>
    <row r="446" spans="1:23" x14ac:dyDescent="0.3">
      <c r="A446">
        <v>2019</v>
      </c>
      <c r="B446" t="s">
        <v>12</v>
      </c>
      <c r="C446">
        <v>235403.22500000001</v>
      </c>
      <c r="D446">
        <v>24544.416000000001</v>
      </c>
      <c r="E446">
        <v>3144144.199</v>
      </c>
      <c r="F446">
        <v>412433.67</v>
      </c>
      <c r="G446">
        <v>0.26</v>
      </c>
      <c r="H446">
        <f t="shared" si="74"/>
        <v>14.504166666666666</v>
      </c>
      <c r="I446">
        <v>4071971</v>
      </c>
      <c r="J446" s="1">
        <v>18449.990000000002</v>
      </c>
      <c r="K446" s="1">
        <f t="shared" si="63"/>
        <v>9.8228191074631059</v>
      </c>
      <c r="L446">
        <v>128097</v>
      </c>
      <c r="M446">
        <f t="shared" si="67"/>
        <v>12.758989300265203</v>
      </c>
      <c r="N446">
        <f t="shared" si="68"/>
        <v>170.41441209453228</v>
      </c>
      <c r="O446">
        <f t="shared" si="69"/>
        <v>6.0276500004543259</v>
      </c>
      <c r="P446">
        <f t="shared" si="70"/>
        <v>101.28600375592066</v>
      </c>
      <c r="Q446">
        <f t="shared" si="71"/>
        <v>57.810633965713407</v>
      </c>
      <c r="R446">
        <f t="shared" si="72"/>
        <v>772.14307248258888</v>
      </c>
      <c r="S446">
        <f t="shared" si="64"/>
        <v>220.70315485265843</v>
      </c>
      <c r="T446">
        <f t="shared" si="65"/>
        <v>31458.229933366423</v>
      </c>
      <c r="U446">
        <v>1040</v>
      </c>
      <c r="V446">
        <v>1630</v>
      </c>
      <c r="W446">
        <v>8.5999999999999993E-2</v>
      </c>
    </row>
    <row r="447" spans="1:23" x14ac:dyDescent="0.3">
      <c r="A447">
        <v>2019</v>
      </c>
      <c r="B447" t="s">
        <v>13</v>
      </c>
      <c r="C447">
        <v>331173.52399999998</v>
      </c>
      <c r="D447">
        <v>18374.647000000001</v>
      </c>
      <c r="E447">
        <v>3959334.1669999999</v>
      </c>
      <c r="F447">
        <v>315434.272</v>
      </c>
      <c r="G447">
        <v>0.26</v>
      </c>
      <c r="H447">
        <f t="shared" si="74"/>
        <v>14.504166666666666</v>
      </c>
      <c r="I447">
        <v>2194782</v>
      </c>
      <c r="J447" s="1">
        <v>20452.14</v>
      </c>
      <c r="K447" s="1">
        <f t="shared" si="63"/>
        <v>9.9258428014727649</v>
      </c>
      <c r="L447">
        <v>63545</v>
      </c>
      <c r="M447">
        <f t="shared" si="67"/>
        <v>16.192609868698337</v>
      </c>
      <c r="N447">
        <f t="shared" si="68"/>
        <v>193.59021437365479</v>
      </c>
      <c r="O447">
        <f t="shared" si="69"/>
        <v>8.3719690611641617</v>
      </c>
      <c r="P447">
        <f t="shared" si="70"/>
        <v>143.72009247387669</v>
      </c>
      <c r="Q447">
        <f t="shared" si="71"/>
        <v>150.89130674481567</v>
      </c>
      <c r="R447">
        <f t="shared" si="72"/>
        <v>1803.976051835672</v>
      </c>
      <c r="S447">
        <f t="shared" si="64"/>
        <v>107.31307335075938</v>
      </c>
      <c r="T447">
        <f t="shared" si="65"/>
        <v>28952.761595456861</v>
      </c>
      <c r="U447">
        <v>1020</v>
      </c>
      <c r="V447">
        <v>1555</v>
      </c>
      <c r="W447">
        <v>5.1999999999999998E-2</v>
      </c>
    </row>
    <row r="448" spans="1:23" x14ac:dyDescent="0.3">
      <c r="A448">
        <v>2019</v>
      </c>
      <c r="B448" t="s">
        <v>14</v>
      </c>
      <c r="C448">
        <v>114727.16100000001</v>
      </c>
      <c r="D448">
        <v>18513.800999999999</v>
      </c>
      <c r="E448">
        <v>2782539.5660000001</v>
      </c>
      <c r="F448">
        <v>574167.10699999996</v>
      </c>
      <c r="G448">
        <v>0.26</v>
      </c>
      <c r="H448">
        <f t="shared" si="74"/>
        <v>14.504166666666666</v>
      </c>
      <c r="I448">
        <v>2903773</v>
      </c>
      <c r="J448" s="1">
        <v>15802.27</v>
      </c>
      <c r="K448" s="1">
        <f t="shared" si="63"/>
        <v>9.6679088795814607</v>
      </c>
      <c r="L448">
        <v>97762</v>
      </c>
      <c r="M448">
        <f t="shared" si="67"/>
        <v>7.2601696465128116</v>
      </c>
      <c r="N448">
        <f t="shared" si="68"/>
        <v>176.08480085456077</v>
      </c>
      <c r="O448">
        <f t="shared" si="69"/>
        <v>6.375774208245617</v>
      </c>
      <c r="P448">
        <f t="shared" si="70"/>
        <v>197.73140221360279</v>
      </c>
      <c r="Q448">
        <f t="shared" si="71"/>
        <v>39.509686535414438</v>
      </c>
      <c r="R448">
        <f t="shared" si="72"/>
        <v>958.24968618414732</v>
      </c>
      <c r="S448">
        <f t="shared" si="64"/>
        <v>183.75670077779964</v>
      </c>
      <c r="T448">
        <f t="shared" si="65"/>
        <v>33667.232252658869</v>
      </c>
      <c r="U448">
        <v>975</v>
      </c>
      <c r="V448">
        <v>1500</v>
      </c>
      <c r="W448">
        <v>0.129</v>
      </c>
    </row>
    <row r="449" spans="1:23" x14ac:dyDescent="0.3">
      <c r="A449">
        <v>2019</v>
      </c>
      <c r="B449" t="s">
        <v>15</v>
      </c>
      <c r="C449">
        <v>192679.01699999999</v>
      </c>
      <c r="D449">
        <v>12265.767</v>
      </c>
      <c r="E449">
        <v>2384504.5049999999</v>
      </c>
      <c r="F449">
        <v>303697.87099999998</v>
      </c>
      <c r="G449">
        <v>0.26</v>
      </c>
      <c r="H449">
        <f t="shared" si="74"/>
        <v>14.504166666666666</v>
      </c>
      <c r="I449">
        <v>2133378</v>
      </c>
      <c r="J449" s="1">
        <v>16202.37</v>
      </c>
      <c r="K449" s="1">
        <f t="shared" si="63"/>
        <v>9.692912806816512</v>
      </c>
      <c r="L449">
        <v>63866</v>
      </c>
      <c r="M449">
        <f t="shared" si="67"/>
        <v>11.892026722016594</v>
      </c>
      <c r="N449">
        <f t="shared" si="68"/>
        <v>147.17010566972607</v>
      </c>
      <c r="O449">
        <f t="shared" si="69"/>
        <v>5.7494579019751777</v>
      </c>
      <c r="P449">
        <f t="shared" si="70"/>
        <v>142.35539646513652</v>
      </c>
      <c r="Q449">
        <f t="shared" si="71"/>
        <v>90.316398219162281</v>
      </c>
      <c r="R449">
        <f t="shared" si="72"/>
        <v>1117.7130846010411</v>
      </c>
      <c r="S449">
        <f t="shared" si="64"/>
        <v>131.67073705883769</v>
      </c>
      <c r="T449">
        <f t="shared" si="65"/>
        <v>29936.560703260275</v>
      </c>
      <c r="U449">
        <v>1000</v>
      </c>
      <c r="V449">
        <v>1500</v>
      </c>
      <c r="W449">
        <v>5.1999999999999998E-2</v>
      </c>
    </row>
    <row r="450" spans="1:23" x14ac:dyDescent="0.3">
      <c r="A450">
        <v>2020</v>
      </c>
      <c r="B450" t="s">
        <v>0</v>
      </c>
      <c r="C450">
        <v>63787.03</v>
      </c>
      <c r="D450">
        <v>25134.458999999999</v>
      </c>
      <c r="E450">
        <v>13997267.046</v>
      </c>
      <c r="F450">
        <v>4082423.432</v>
      </c>
      <c r="H450">
        <f>(12.98*(1/12)+12.85*(1/12)+12.72*(1/12)+12.6*(1/12)+12.47*(1/12)+12.34*(1/12)+12.22*(1/12)+12.8*(1/12)+12.74*(1/12)+12.7*(1/12)+12.67*(1/12)+12.64*(1/12))</f>
        <v>12.644166666666665</v>
      </c>
      <c r="J450" s="1">
        <v>35673.71</v>
      </c>
      <c r="K450" s="1">
        <f t="shared" ref="K450:K465" si="75">LN(J450)</f>
        <v>10.482169281915503</v>
      </c>
      <c r="M450">
        <f t="shared" si="67"/>
        <v>1.7880683001571747</v>
      </c>
      <c r="N450">
        <f t="shared" si="68"/>
        <v>392.36925584695285</v>
      </c>
      <c r="U450">
        <v>1100</v>
      </c>
      <c r="V450">
        <v>1755</v>
      </c>
      <c r="W450">
        <v>0.30299999999999999</v>
      </c>
    </row>
    <row r="451" spans="1:23" x14ac:dyDescent="0.3">
      <c r="A451">
        <v>2020</v>
      </c>
      <c r="B451" t="s">
        <v>1</v>
      </c>
      <c r="C451">
        <v>231775.413</v>
      </c>
      <c r="D451">
        <v>31383.178</v>
      </c>
      <c r="E451">
        <v>20554300.747000001</v>
      </c>
      <c r="F451">
        <v>7408370.2630000003</v>
      </c>
      <c r="H451">
        <f t="shared" ref="H451:H477" si="76">(12.98*(1/12)+12.85*(1/12)+12.72*(1/12)+12.6*(1/12)+12.47*(1/12)+12.34*(1/12)+12.22*(1/12)+12.8*(1/12)+12.74*(1/12)+12.7*(1/12)+12.67*(1/12)+12.64*(1/12))</f>
        <v>12.644166666666665</v>
      </c>
      <c r="J451" s="1">
        <v>70542.03</v>
      </c>
      <c r="K451" s="1">
        <f t="shared" si="75"/>
        <v>11.163963981374263</v>
      </c>
      <c r="M451">
        <f t="shared" ref="M451:M465" si="77">C451/J451</f>
        <v>3.2856357124965077</v>
      </c>
      <c r="N451">
        <f t="shared" ref="N451:N465" si="78">E451/J451</f>
        <v>291.37665512319393</v>
      </c>
      <c r="U451">
        <v>1180</v>
      </c>
      <c r="V451">
        <v>1805</v>
      </c>
      <c r="W451">
        <v>0.17599999999999999</v>
      </c>
    </row>
    <row r="452" spans="1:23" x14ac:dyDescent="0.3">
      <c r="A452">
        <v>2020</v>
      </c>
      <c r="B452" t="s">
        <v>2</v>
      </c>
      <c r="C452">
        <v>1405.796</v>
      </c>
      <c r="D452">
        <v>928.29600000000005</v>
      </c>
      <c r="E452">
        <v>164108.93900000001</v>
      </c>
      <c r="F452">
        <v>61984.143000000004</v>
      </c>
      <c r="H452">
        <f t="shared" si="76"/>
        <v>12.644166666666665</v>
      </c>
      <c r="J452" s="1">
        <v>891.12</v>
      </c>
      <c r="K452" s="1">
        <f t="shared" si="75"/>
        <v>6.7924790985369343</v>
      </c>
      <c r="M452">
        <f t="shared" si="77"/>
        <v>1.5775608223359368</v>
      </c>
      <c r="N452">
        <f t="shared" si="78"/>
        <v>184.1603139868929</v>
      </c>
      <c r="U452">
        <v>1009</v>
      </c>
      <c r="V452">
        <v>1590</v>
      </c>
      <c r="W452">
        <v>0.152</v>
      </c>
    </row>
    <row r="453" spans="1:23" x14ac:dyDescent="0.3">
      <c r="A453">
        <v>2020</v>
      </c>
      <c r="B453" t="s">
        <v>3</v>
      </c>
      <c r="C453">
        <v>48293.3</v>
      </c>
      <c r="D453">
        <v>4275.67</v>
      </c>
      <c r="E453">
        <v>5944000.6170000006</v>
      </c>
      <c r="F453">
        <v>402984.61599999998</v>
      </c>
      <c r="H453">
        <f t="shared" si="76"/>
        <v>12.644166666666665</v>
      </c>
      <c r="J453" s="1">
        <v>29654.38</v>
      </c>
      <c r="K453" s="1">
        <f t="shared" si="75"/>
        <v>10.297365116955973</v>
      </c>
      <c r="M453">
        <f t="shared" si="77"/>
        <v>1.6285385160640689</v>
      </c>
      <c r="N453">
        <f t="shared" si="78"/>
        <v>200.4425861204989</v>
      </c>
      <c r="U453">
        <v>1005</v>
      </c>
      <c r="V453">
        <v>1615</v>
      </c>
      <c r="W453">
        <v>0.108</v>
      </c>
    </row>
    <row r="454" spans="1:23" x14ac:dyDescent="0.3">
      <c r="A454">
        <v>2020</v>
      </c>
      <c r="B454" t="s">
        <v>4</v>
      </c>
      <c r="C454">
        <v>317.63499999999999</v>
      </c>
      <c r="D454">
        <v>257.63499999999999</v>
      </c>
      <c r="E454">
        <v>82278.256000000008</v>
      </c>
      <c r="F454">
        <v>21247.705999999998</v>
      </c>
      <c r="H454">
        <f t="shared" si="76"/>
        <v>12.644166666666665</v>
      </c>
      <c r="J454" s="1">
        <v>419.84</v>
      </c>
      <c r="K454" s="1">
        <f t="shared" si="75"/>
        <v>6.0398736863156692</v>
      </c>
      <c r="M454">
        <f t="shared" si="77"/>
        <v>0.75656202362804881</v>
      </c>
      <c r="N454">
        <f t="shared" si="78"/>
        <v>195.97526676829273</v>
      </c>
      <c r="U454">
        <v>980</v>
      </c>
      <c r="V454">
        <v>1455</v>
      </c>
      <c r="W454">
        <v>0.17399999999999999</v>
      </c>
    </row>
    <row r="455" spans="1:23" x14ac:dyDescent="0.3">
      <c r="A455">
        <v>2020</v>
      </c>
      <c r="B455" t="s">
        <v>5</v>
      </c>
      <c r="C455">
        <v>314.255</v>
      </c>
      <c r="D455">
        <v>239.255</v>
      </c>
      <c r="E455">
        <v>74320.774000000005</v>
      </c>
      <c r="F455">
        <v>31389.394</v>
      </c>
      <c r="H455">
        <f t="shared" si="76"/>
        <v>12.644166666666665</v>
      </c>
      <c r="J455" s="1">
        <v>755.09</v>
      </c>
      <c r="K455" s="1">
        <f t="shared" si="75"/>
        <v>6.6268369474426514</v>
      </c>
      <c r="M455">
        <f t="shared" si="77"/>
        <v>0.41618217695903797</v>
      </c>
      <c r="N455">
        <f t="shared" si="78"/>
        <v>98.426378312519034</v>
      </c>
      <c r="U455">
        <v>970</v>
      </c>
      <c r="V455">
        <v>1430</v>
      </c>
      <c r="W455">
        <v>0.24199999999999999</v>
      </c>
    </row>
    <row r="456" spans="1:23" x14ac:dyDescent="0.3">
      <c r="A456">
        <v>2020</v>
      </c>
      <c r="B456" t="s">
        <v>6</v>
      </c>
      <c r="C456">
        <v>23990.652999999998</v>
      </c>
      <c r="D456">
        <v>8283.9529999999995</v>
      </c>
      <c r="E456">
        <v>3714831.2960000001</v>
      </c>
      <c r="F456">
        <v>1443383.324</v>
      </c>
      <c r="H456">
        <f t="shared" si="76"/>
        <v>12.644166666666665</v>
      </c>
      <c r="J456" s="1">
        <v>21115.67</v>
      </c>
      <c r="K456" s="1">
        <f t="shared" si="75"/>
        <v>9.9577706978615481</v>
      </c>
      <c r="M456">
        <f t="shared" si="77"/>
        <v>1.1361540031644746</v>
      </c>
      <c r="N456">
        <f t="shared" si="78"/>
        <v>175.92770184417546</v>
      </c>
      <c r="U456">
        <v>1030</v>
      </c>
      <c r="V456">
        <v>1540</v>
      </c>
      <c r="W456">
        <v>0.19800000000000001</v>
      </c>
    </row>
    <row r="457" spans="1:23" x14ac:dyDescent="0.3">
      <c r="A457">
        <v>2020</v>
      </c>
      <c r="B457" t="s">
        <v>7</v>
      </c>
      <c r="C457">
        <v>18640.146000000001</v>
      </c>
      <c r="D457">
        <v>1504.6559999999999</v>
      </c>
      <c r="E457">
        <v>3079859.477</v>
      </c>
      <c r="F457">
        <v>193365.32500000001</v>
      </c>
      <c r="H457">
        <f t="shared" si="76"/>
        <v>12.644166666666665</v>
      </c>
      <c r="J457" s="1">
        <v>23292.73</v>
      </c>
      <c r="K457" s="1">
        <f t="shared" si="75"/>
        <v>10.055896573698925</v>
      </c>
      <c r="M457">
        <f t="shared" si="77"/>
        <v>0.80025595969214436</v>
      </c>
      <c r="N457">
        <f t="shared" si="78"/>
        <v>132.22406635031618</v>
      </c>
      <c r="U457">
        <v>1000</v>
      </c>
      <c r="V457">
        <v>1530</v>
      </c>
      <c r="W457">
        <v>4.8000000000000001E-2</v>
      </c>
    </row>
    <row r="458" spans="1:23" x14ac:dyDescent="0.3">
      <c r="A458">
        <v>2020</v>
      </c>
      <c r="B458" t="s">
        <v>8</v>
      </c>
      <c r="C458">
        <v>53024.330999999998</v>
      </c>
      <c r="D458">
        <v>13894.761</v>
      </c>
      <c r="E458">
        <v>6703610.5350000001</v>
      </c>
      <c r="F458">
        <v>2045762.4909999999</v>
      </c>
      <c r="H458">
        <f t="shared" si="76"/>
        <v>12.644166666666665</v>
      </c>
      <c r="J458" s="1">
        <v>47709.83</v>
      </c>
      <c r="K458" s="1">
        <f t="shared" si="75"/>
        <v>10.772892735309506</v>
      </c>
      <c r="M458">
        <f t="shared" si="77"/>
        <v>1.1113921596450878</v>
      </c>
      <c r="N458">
        <f t="shared" si="78"/>
        <v>140.50795265881266</v>
      </c>
      <c r="U458">
        <v>990</v>
      </c>
      <c r="V458">
        <v>1410</v>
      </c>
      <c r="W458">
        <v>8.6999999999999994E-2</v>
      </c>
    </row>
    <row r="459" spans="1:23" x14ac:dyDescent="0.3">
      <c r="A459">
        <v>2020</v>
      </c>
      <c r="B459" t="s">
        <v>9</v>
      </c>
      <c r="C459">
        <v>66223.95</v>
      </c>
      <c r="D459">
        <v>25976.855</v>
      </c>
      <c r="E459">
        <v>8424019.4250000007</v>
      </c>
      <c r="F459">
        <v>3250140.713</v>
      </c>
      <c r="H459">
        <f t="shared" si="76"/>
        <v>12.644166666666665</v>
      </c>
      <c r="J459" s="1">
        <v>34112.74</v>
      </c>
      <c r="K459" s="1">
        <f t="shared" si="75"/>
        <v>10.437426200536001</v>
      </c>
      <c r="M459">
        <f t="shared" si="77"/>
        <v>1.9413260265812715</v>
      </c>
      <c r="N459">
        <f t="shared" si="78"/>
        <v>246.9464318902557</v>
      </c>
      <c r="U459">
        <v>1000</v>
      </c>
      <c r="V459">
        <v>1460</v>
      </c>
      <c r="W459">
        <v>6.4000000000000001E-2</v>
      </c>
    </row>
    <row r="460" spans="1:23" x14ac:dyDescent="0.3">
      <c r="A460">
        <v>2020</v>
      </c>
      <c r="B460" t="s">
        <v>10</v>
      </c>
      <c r="C460">
        <v>19148.501</v>
      </c>
      <c r="D460">
        <v>7724.866</v>
      </c>
      <c r="E460">
        <v>3531331.6290000002</v>
      </c>
      <c r="F460">
        <v>1224093.922</v>
      </c>
      <c r="H460">
        <f t="shared" si="76"/>
        <v>12.644166666666665</v>
      </c>
      <c r="J460" s="1">
        <v>19858</v>
      </c>
      <c r="K460" s="1">
        <f t="shared" si="75"/>
        <v>9.8963622275935386</v>
      </c>
      <c r="M460">
        <f t="shared" si="77"/>
        <v>0.96427137677510322</v>
      </c>
      <c r="N460">
        <f t="shared" si="78"/>
        <v>177.82916854668144</v>
      </c>
      <c r="U460">
        <v>1054</v>
      </c>
      <c r="V460">
        <v>1665</v>
      </c>
      <c r="W460">
        <v>5.2999999999999999E-2</v>
      </c>
    </row>
    <row r="461" spans="1:23" x14ac:dyDescent="0.3">
      <c r="A461">
        <v>2020</v>
      </c>
      <c r="B461" t="s">
        <v>11</v>
      </c>
      <c r="C461">
        <v>2820.317</v>
      </c>
      <c r="D461">
        <v>1122.912</v>
      </c>
      <c r="E461">
        <v>790803.34600000002</v>
      </c>
      <c r="F461">
        <v>289070.56699999998</v>
      </c>
      <c r="H461">
        <f t="shared" si="76"/>
        <v>12.644166666666665</v>
      </c>
      <c r="J461" s="1">
        <v>2571.1</v>
      </c>
      <c r="K461" s="1">
        <f t="shared" si="75"/>
        <v>7.8520891018809351</v>
      </c>
      <c r="M461">
        <f t="shared" si="77"/>
        <v>1.0969301077359885</v>
      </c>
      <c r="N461">
        <f t="shared" si="78"/>
        <v>307.57393566955778</v>
      </c>
      <c r="U461">
        <v>1060</v>
      </c>
      <c r="V461">
        <v>1665</v>
      </c>
      <c r="W461">
        <v>0.04</v>
      </c>
    </row>
    <row r="462" spans="1:23" x14ac:dyDescent="0.3">
      <c r="A462">
        <v>2020</v>
      </c>
      <c r="B462" t="s">
        <v>12</v>
      </c>
      <c r="C462">
        <v>27861.796999999999</v>
      </c>
      <c r="D462">
        <v>4004.4270000000001</v>
      </c>
      <c r="E462">
        <v>3172005.9959999998</v>
      </c>
      <c r="F462">
        <v>416438.09700000001</v>
      </c>
      <c r="H462">
        <f t="shared" si="76"/>
        <v>12.644166666666665</v>
      </c>
      <c r="J462" s="1">
        <v>18449.990000000002</v>
      </c>
      <c r="K462" s="1">
        <f t="shared" si="75"/>
        <v>9.8228191074631059</v>
      </c>
      <c r="M462">
        <f t="shared" si="77"/>
        <v>1.5101253171410931</v>
      </c>
      <c r="N462">
        <f t="shared" si="78"/>
        <v>171.92453741167336</v>
      </c>
      <c r="U462">
        <v>1040</v>
      </c>
      <c r="V462">
        <v>1630</v>
      </c>
      <c r="W462">
        <v>8.5999999999999993E-2</v>
      </c>
    </row>
    <row r="463" spans="1:23" x14ac:dyDescent="0.3">
      <c r="A463">
        <v>2020</v>
      </c>
      <c r="B463" t="s">
        <v>13</v>
      </c>
      <c r="C463">
        <v>30197.040000000001</v>
      </c>
      <c r="D463">
        <v>2755.0749999999998</v>
      </c>
      <c r="E463">
        <v>3989531.2069999999</v>
      </c>
      <c r="F463">
        <v>318189.34700000001</v>
      </c>
      <c r="H463">
        <f t="shared" si="76"/>
        <v>12.644166666666665</v>
      </c>
      <c r="J463" s="1">
        <v>20452.14</v>
      </c>
      <c r="K463" s="1">
        <f t="shared" si="75"/>
        <v>9.9258428014727649</v>
      </c>
      <c r="M463">
        <f t="shared" si="77"/>
        <v>1.4764733666012457</v>
      </c>
      <c r="N463">
        <f t="shared" si="78"/>
        <v>195.06668774025604</v>
      </c>
      <c r="U463">
        <v>1020</v>
      </c>
      <c r="V463">
        <v>1555</v>
      </c>
      <c r="W463">
        <v>5.1999999999999998E-2</v>
      </c>
    </row>
    <row r="464" spans="1:23" x14ac:dyDescent="0.3">
      <c r="A464">
        <v>2020</v>
      </c>
      <c r="B464" t="s">
        <v>14</v>
      </c>
      <c r="C464">
        <v>7108.95</v>
      </c>
      <c r="D464">
        <v>2743.98</v>
      </c>
      <c r="E464">
        <v>2789648.5159999998</v>
      </c>
      <c r="F464">
        <v>576911.08700000006</v>
      </c>
      <c r="H464">
        <f t="shared" si="76"/>
        <v>12.644166666666665</v>
      </c>
      <c r="J464" s="1">
        <v>15802.27</v>
      </c>
      <c r="K464" s="1">
        <f t="shared" si="75"/>
        <v>9.6679088795814607</v>
      </c>
      <c r="M464">
        <f t="shared" si="77"/>
        <v>0.44986891123870176</v>
      </c>
      <c r="N464">
        <f t="shared" si="78"/>
        <v>176.53466976579946</v>
      </c>
      <c r="U464">
        <v>975</v>
      </c>
      <c r="V464">
        <v>1500</v>
      </c>
      <c r="W464">
        <v>0.129</v>
      </c>
    </row>
    <row r="465" spans="1:23" x14ac:dyDescent="0.3">
      <c r="A465">
        <v>2020</v>
      </c>
      <c r="B465" t="s">
        <v>15</v>
      </c>
      <c r="C465">
        <v>34637.404999999999</v>
      </c>
      <c r="D465">
        <v>1958.87</v>
      </c>
      <c r="E465">
        <v>2419141.91</v>
      </c>
      <c r="F465">
        <v>305656.74099999998</v>
      </c>
      <c r="H465">
        <f>(12.98*(1/12)+12.85*(1/12)+12.72*(1/12)+12.6*(1/12)+12.47*(1/12)+12.34*(1/12)+12.22*(1/12)+12.8*(1/12)+12.74*(1/12)+12.7*(1/12)+12.67*(1/12)+12.64*(1/12))</f>
        <v>12.644166666666665</v>
      </c>
      <c r="J465" s="1">
        <v>16202.37</v>
      </c>
      <c r="K465" s="1">
        <f t="shared" si="75"/>
        <v>9.692912806816512</v>
      </c>
      <c r="M465">
        <f t="shared" si="77"/>
        <v>2.1377986677257708</v>
      </c>
      <c r="N465">
        <f t="shared" si="78"/>
        <v>149.30790433745187</v>
      </c>
      <c r="U465">
        <v>1000</v>
      </c>
      <c r="V465">
        <v>1500</v>
      </c>
      <c r="W465">
        <v>5.1999999999999998E-2</v>
      </c>
    </row>
    <row r="466" spans="1:23" x14ac:dyDescent="0.3">
      <c r="L466" s="3"/>
    </row>
    <row r="467" spans="1:23" x14ac:dyDescent="0.3">
      <c r="L467" s="3"/>
    </row>
    <row r="468" spans="1:23" x14ac:dyDescent="0.3">
      <c r="L468" s="3"/>
    </row>
    <row r="469" spans="1:23" x14ac:dyDescent="0.3">
      <c r="L469" s="3"/>
    </row>
    <row r="470" spans="1:23" x14ac:dyDescent="0.3">
      <c r="L470" s="3"/>
    </row>
    <row r="471" spans="1:23" x14ac:dyDescent="0.3">
      <c r="L471" s="3"/>
    </row>
    <row r="472" spans="1:23" x14ac:dyDescent="0.3">
      <c r="L472" s="3"/>
    </row>
    <row r="473" spans="1:23" x14ac:dyDescent="0.3">
      <c r="L473" s="3"/>
    </row>
    <row r="474" spans="1:23" x14ac:dyDescent="0.3">
      <c r="L474" s="3"/>
    </row>
    <row r="475" spans="1:23" x14ac:dyDescent="0.3">
      <c r="L475" s="3"/>
    </row>
    <row r="476" spans="1:23" x14ac:dyDescent="0.3">
      <c r="L4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2020-08-08T08:02:36Z</dcterms:created>
  <dcterms:modified xsi:type="dcterms:W3CDTF">2020-08-08T13:46:16Z</dcterms:modified>
</cp:coreProperties>
</file>