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7715" windowHeight="5955" activeTab="2"/>
  </bookViews>
  <sheets>
    <sheet name="Tabelle1" sheetId="1" r:id="rId1"/>
    <sheet name="Tabelle2" sheetId="2" r:id="rId2"/>
    <sheet name="Tabelle3" sheetId="3" r:id="rId3"/>
    <sheet name="Tabelle4" sheetId="4" r:id="rId4"/>
  </sheets>
  <calcPr calcId="125725"/>
</workbook>
</file>

<file path=xl/calcChain.xml><?xml version="1.0" encoding="utf-8"?>
<calcChain xmlns="http://schemas.openxmlformats.org/spreadsheetml/2006/main">
  <c r="H317" i="4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16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G15"/>
  <c r="H15" s="1"/>
  <c r="G14"/>
  <c r="H14" s="1"/>
  <c r="G13"/>
  <c r="H13" s="1"/>
  <c r="G12"/>
  <c r="H12" s="1"/>
  <c r="G11"/>
  <c r="H11" s="1"/>
  <c r="G10"/>
  <c r="H10" s="1"/>
  <c r="G9"/>
  <c r="H9" s="1"/>
  <c r="G8"/>
  <c r="H8" s="1"/>
  <c r="G7"/>
  <c r="H7" s="1"/>
  <c r="G6"/>
  <c r="H6" s="1"/>
  <c r="G5"/>
  <c r="H5" s="1"/>
  <c r="G4"/>
  <c r="H4" s="1"/>
  <c r="G3"/>
  <c r="H3" s="1"/>
  <c r="G2"/>
  <c r="H2" s="1"/>
  <c r="D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"/>
  <c r="D2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2"/>
  <c r="AG18" i="1"/>
  <c r="AG17"/>
  <c r="AG16"/>
  <c r="AG15"/>
  <c r="AG14"/>
  <c r="AG13"/>
  <c r="AG11"/>
  <c r="AG6"/>
  <c r="AG7"/>
  <c r="AG8"/>
  <c r="AG9"/>
  <c r="AG10"/>
  <c r="AG5"/>
  <c r="AE26"/>
  <c r="AD34" s="1"/>
  <c r="AE25"/>
  <c r="AD33" s="1"/>
  <c r="AE24"/>
  <c r="AD32" s="1"/>
  <c r="AE23"/>
  <c r="AD31" s="1"/>
  <c r="AE22"/>
  <c r="AD30" s="1"/>
  <c r="AE21"/>
  <c r="AD29" s="1"/>
  <c r="AE19"/>
  <c r="AG19" s="1"/>
  <c r="AE11"/>
  <c r="AD26"/>
  <c r="AD25"/>
  <c r="AD21"/>
  <c r="AD18"/>
  <c r="AD17"/>
  <c r="AD16"/>
  <c r="AD15"/>
  <c r="AD14"/>
  <c r="AD13"/>
  <c r="AD10"/>
  <c r="AD9"/>
  <c r="AD8"/>
  <c r="AD7"/>
  <c r="AD6"/>
  <c r="AD5"/>
  <c r="U19"/>
  <c r="T19" s="1"/>
  <c r="U11"/>
  <c r="T11" s="1"/>
  <c r="U26"/>
  <c r="T26" s="1"/>
  <c r="U25"/>
  <c r="V25" s="1"/>
  <c r="U24"/>
  <c r="T32" s="1"/>
  <c r="U23"/>
  <c r="V23" s="1"/>
  <c r="U22"/>
  <c r="T30" s="1"/>
  <c r="U21"/>
  <c r="T21" s="1"/>
  <c r="T18"/>
  <c r="T17"/>
  <c r="T16"/>
  <c r="T15"/>
  <c r="T14"/>
  <c r="T13"/>
  <c r="T6"/>
  <c r="T7"/>
  <c r="T8"/>
  <c r="T9"/>
  <c r="T10"/>
  <c r="T5"/>
  <c r="V30"/>
  <c r="V31"/>
  <c r="V33"/>
  <c r="V34"/>
  <c r="V29"/>
  <c r="V18"/>
  <c r="V17"/>
  <c r="V16"/>
  <c r="V15"/>
  <c r="V14"/>
  <c r="V13"/>
  <c r="V6"/>
  <c r="V7"/>
  <c r="V8"/>
  <c r="V9"/>
  <c r="V10"/>
  <c r="V5"/>
  <c r="D9" i="2"/>
  <c r="D8"/>
  <c r="B9"/>
  <c r="B8"/>
  <c r="C10"/>
  <c r="E10"/>
  <c r="A10"/>
  <c r="X30" i="1"/>
  <c r="L30"/>
  <c r="J32"/>
  <c r="AC26"/>
  <c r="AC25"/>
  <c r="AB33" s="1"/>
  <c r="AC24"/>
  <c r="AC23"/>
  <c r="AC22"/>
  <c r="AC21"/>
  <c r="AC19"/>
  <c r="AC11"/>
  <c r="AD11" s="1"/>
  <c r="AB18"/>
  <c r="AB17"/>
  <c r="AB16"/>
  <c r="AB15"/>
  <c r="AB14"/>
  <c r="AB13"/>
  <c r="AB10"/>
  <c r="AB9"/>
  <c r="AB8"/>
  <c r="AB7"/>
  <c r="AB6"/>
  <c r="AB5"/>
  <c r="AA21"/>
  <c r="Z29" s="1"/>
  <c r="AA22"/>
  <c r="AA23"/>
  <c r="AA24"/>
  <c r="AA25"/>
  <c r="AA26"/>
  <c r="Y22"/>
  <c r="Y23"/>
  <c r="Y24"/>
  <c r="X32" s="1"/>
  <c r="Y25"/>
  <c r="X33" s="1"/>
  <c r="Y26"/>
  <c r="W22"/>
  <c r="W23"/>
  <c r="W24"/>
  <c r="V32" s="1"/>
  <c r="W25"/>
  <c r="W26"/>
  <c r="S22"/>
  <c r="S23"/>
  <c r="S24"/>
  <c r="S25"/>
  <c r="S26"/>
  <c r="R34" s="1"/>
  <c r="Q22"/>
  <c r="P30" s="1"/>
  <c r="Q23"/>
  <c r="Q24"/>
  <c r="Q25"/>
  <c r="Q26"/>
  <c r="O22"/>
  <c r="O23"/>
  <c r="O24"/>
  <c r="O25"/>
  <c r="N33" s="1"/>
  <c r="O26"/>
  <c r="M22"/>
  <c r="M23"/>
  <c r="M24"/>
  <c r="L32" s="1"/>
  <c r="M25"/>
  <c r="L33" s="1"/>
  <c r="M26"/>
  <c r="K22"/>
  <c r="J30" s="1"/>
  <c r="K23"/>
  <c r="K24"/>
  <c r="K25"/>
  <c r="J33" s="1"/>
  <c r="K26"/>
  <c r="I22"/>
  <c r="H30" s="1"/>
  <c r="I23"/>
  <c r="I24"/>
  <c r="I25"/>
  <c r="H33" s="1"/>
  <c r="I26"/>
  <c r="G22"/>
  <c r="G23"/>
  <c r="G24"/>
  <c r="F32" s="1"/>
  <c r="G25"/>
  <c r="F33" s="1"/>
  <c r="G26"/>
  <c r="E22"/>
  <c r="E23"/>
  <c r="D31" s="1"/>
  <c r="E24"/>
  <c r="D32" s="1"/>
  <c r="E25"/>
  <c r="D33" s="1"/>
  <c r="E26"/>
  <c r="C22"/>
  <c r="F30" s="1"/>
  <c r="C23"/>
  <c r="L31" s="1"/>
  <c r="C24"/>
  <c r="C25"/>
  <c r="C26"/>
  <c r="Y21"/>
  <c r="X29" s="1"/>
  <c r="W21"/>
  <c r="S21"/>
  <c r="Q21"/>
  <c r="P29" s="1"/>
  <c r="O21"/>
  <c r="N29" s="1"/>
  <c r="M21"/>
  <c r="K21"/>
  <c r="I21"/>
  <c r="H29" s="1"/>
  <c r="G21"/>
  <c r="F29" s="1"/>
  <c r="E21"/>
  <c r="D29" s="1"/>
  <c r="C21"/>
  <c r="L6"/>
  <c r="L7"/>
  <c r="L8"/>
  <c r="L9"/>
  <c r="L10"/>
  <c r="L13"/>
  <c r="L14"/>
  <c r="L15"/>
  <c r="L16"/>
  <c r="L17"/>
  <c r="L18"/>
  <c r="L5"/>
  <c r="M19"/>
  <c r="N18"/>
  <c r="N17"/>
  <c r="N16"/>
  <c r="N15"/>
  <c r="N14"/>
  <c r="N13"/>
  <c r="M11"/>
  <c r="N10"/>
  <c r="N9"/>
  <c r="N8"/>
  <c r="N7"/>
  <c r="N6"/>
  <c r="N5"/>
  <c r="J6"/>
  <c r="J7"/>
  <c r="J8"/>
  <c r="J9"/>
  <c r="J10"/>
  <c r="J13"/>
  <c r="J14"/>
  <c r="J15"/>
  <c r="J16"/>
  <c r="J17"/>
  <c r="J18"/>
  <c r="J5"/>
  <c r="K19"/>
  <c r="K11"/>
  <c r="H6"/>
  <c r="H7"/>
  <c r="H8"/>
  <c r="H9"/>
  <c r="H10"/>
  <c r="H13"/>
  <c r="H14"/>
  <c r="H15"/>
  <c r="H16"/>
  <c r="H17"/>
  <c r="H18"/>
  <c r="H5"/>
  <c r="I19"/>
  <c r="I11"/>
  <c r="O19"/>
  <c r="O11"/>
  <c r="P18"/>
  <c r="P17"/>
  <c r="P16"/>
  <c r="P15"/>
  <c r="P14"/>
  <c r="P13"/>
  <c r="P10"/>
  <c r="P9"/>
  <c r="P8"/>
  <c r="P7"/>
  <c r="P6"/>
  <c r="P5"/>
  <c r="F6"/>
  <c r="F7"/>
  <c r="F8"/>
  <c r="F9"/>
  <c r="F10"/>
  <c r="F13"/>
  <c r="F14"/>
  <c r="F15"/>
  <c r="F16"/>
  <c r="F17"/>
  <c r="F18"/>
  <c r="F5"/>
  <c r="AA19"/>
  <c r="Y19"/>
  <c r="W19"/>
  <c r="S19"/>
  <c r="Q19"/>
  <c r="G19"/>
  <c r="E19"/>
  <c r="C19"/>
  <c r="AA11"/>
  <c r="Y11"/>
  <c r="Y27" s="1"/>
  <c r="W11"/>
  <c r="W27" s="1"/>
  <c r="V35" s="1"/>
  <c r="S11"/>
  <c r="S27" s="1"/>
  <c r="Q11"/>
  <c r="Q27" s="1"/>
  <c r="G11"/>
  <c r="E11"/>
  <c r="E27" s="1"/>
  <c r="C11"/>
  <c r="R18"/>
  <c r="R17"/>
  <c r="R16"/>
  <c r="R15"/>
  <c r="R14"/>
  <c r="R13"/>
  <c r="R10"/>
  <c r="R9"/>
  <c r="R8"/>
  <c r="R7"/>
  <c r="R6"/>
  <c r="R5"/>
  <c r="D18"/>
  <c r="D17"/>
  <c r="D16"/>
  <c r="D15"/>
  <c r="D14"/>
  <c r="D13"/>
  <c r="D10"/>
  <c r="D9"/>
  <c r="D8"/>
  <c r="D7"/>
  <c r="D6"/>
  <c r="D5"/>
  <c r="Z18"/>
  <c r="Z17"/>
  <c r="Z16"/>
  <c r="Z15"/>
  <c r="Z14"/>
  <c r="Z13"/>
  <c r="X18"/>
  <c r="X17"/>
  <c r="X16"/>
  <c r="X15"/>
  <c r="X14"/>
  <c r="X13"/>
  <c r="Z10"/>
  <c r="Z9"/>
  <c r="Z8"/>
  <c r="Z7"/>
  <c r="Z6"/>
  <c r="Z5"/>
  <c r="X6"/>
  <c r="X7"/>
  <c r="X8"/>
  <c r="X9"/>
  <c r="X10"/>
  <c r="X5"/>
  <c r="H1" i="4" l="1"/>
  <c r="AE27" i="1"/>
  <c r="AG26"/>
  <c r="AG25"/>
  <c r="AD24"/>
  <c r="AD23"/>
  <c r="AG24"/>
  <c r="AD19"/>
  <c r="AG23"/>
  <c r="AG22"/>
  <c r="AG21"/>
  <c r="AD22"/>
  <c r="T31"/>
  <c r="T24"/>
  <c r="T23"/>
  <c r="V11"/>
  <c r="V24"/>
  <c r="T33"/>
  <c r="U27"/>
  <c r="V27" s="1"/>
  <c r="V19"/>
  <c r="T29"/>
  <c r="V21"/>
  <c r="T25"/>
  <c r="V26"/>
  <c r="T22"/>
  <c r="T34"/>
  <c r="V22"/>
  <c r="D10" i="2"/>
  <c r="D11" s="1"/>
  <c r="B10"/>
  <c r="B11" s="1"/>
  <c r="C11"/>
  <c r="E11"/>
  <c r="AB22" i="1"/>
  <c r="AA27"/>
  <c r="H34"/>
  <c r="R29"/>
  <c r="D34"/>
  <c r="F31"/>
  <c r="X31"/>
  <c r="J34"/>
  <c r="R30"/>
  <c r="P34"/>
  <c r="R31"/>
  <c r="N34"/>
  <c r="AB32"/>
  <c r="L29"/>
  <c r="N32"/>
  <c r="F34"/>
  <c r="N30"/>
  <c r="R32"/>
  <c r="X34"/>
  <c r="Z23"/>
  <c r="AC27"/>
  <c r="AB30"/>
  <c r="M27"/>
  <c r="J29"/>
  <c r="D30"/>
  <c r="H32"/>
  <c r="L34"/>
  <c r="N31"/>
  <c r="R33"/>
  <c r="AB24"/>
  <c r="AB21"/>
  <c r="AB34"/>
  <c r="AB29"/>
  <c r="AB23"/>
  <c r="Z30"/>
  <c r="AB31"/>
  <c r="P33"/>
  <c r="AB25"/>
  <c r="P32"/>
  <c r="AB26"/>
  <c r="P31"/>
  <c r="Z34"/>
  <c r="H31"/>
  <c r="J31"/>
  <c r="Z33"/>
  <c r="Z31"/>
  <c r="Z32"/>
  <c r="AB19"/>
  <c r="AB11"/>
  <c r="R22"/>
  <c r="F22"/>
  <c r="J24"/>
  <c r="X23"/>
  <c r="N22"/>
  <c r="R24"/>
  <c r="D22"/>
  <c r="F11"/>
  <c r="F19"/>
  <c r="Z22"/>
  <c r="X24"/>
  <c r="K27"/>
  <c r="H23"/>
  <c r="D26"/>
  <c r="I27"/>
  <c r="F24"/>
  <c r="L23"/>
  <c r="L24"/>
  <c r="L21"/>
  <c r="P23"/>
  <c r="O27"/>
  <c r="J25"/>
  <c r="Z25"/>
  <c r="H25"/>
  <c r="H22"/>
  <c r="J26"/>
  <c r="D11"/>
  <c r="D19"/>
  <c r="N24"/>
  <c r="C27"/>
  <c r="D25"/>
  <c r="F23"/>
  <c r="N23"/>
  <c r="P24"/>
  <c r="F26"/>
  <c r="H24"/>
  <c r="X26"/>
  <c r="Z24"/>
  <c r="N19"/>
  <c r="J23"/>
  <c r="G27"/>
  <c r="P25"/>
  <c r="R23"/>
  <c r="Z19"/>
  <c r="J19"/>
  <c r="L19"/>
  <c r="D24"/>
  <c r="L22"/>
  <c r="P26"/>
  <c r="Z26"/>
  <c r="X25"/>
  <c r="X22"/>
  <c r="R25"/>
  <c r="R26"/>
  <c r="P22"/>
  <c r="N25"/>
  <c r="N26"/>
  <c r="L25"/>
  <c r="L26"/>
  <c r="J22"/>
  <c r="H26"/>
  <c r="F25"/>
  <c r="D23"/>
  <c r="Z21"/>
  <c r="X27"/>
  <c r="X21"/>
  <c r="P21"/>
  <c r="R21"/>
  <c r="P27"/>
  <c r="N21"/>
  <c r="J21"/>
  <c r="H21"/>
  <c r="F21"/>
  <c r="D21"/>
  <c r="Z11"/>
  <c r="H19"/>
  <c r="P11"/>
  <c r="N11"/>
  <c r="R19"/>
  <c r="H11"/>
  <c r="J11"/>
  <c r="P19"/>
  <c r="L11"/>
  <c r="X19"/>
  <c r="X11"/>
  <c r="R11"/>
  <c r="AD35" l="1"/>
  <c r="AG27"/>
  <c r="AD27"/>
  <c r="T27"/>
  <c r="T35"/>
  <c r="AB27"/>
  <c r="Z27"/>
  <c r="N35"/>
  <c r="F35"/>
  <c r="AB35"/>
  <c r="J35"/>
  <c r="P35"/>
  <c r="R35"/>
  <c r="X35"/>
  <c r="H27"/>
  <c r="H35"/>
  <c r="D35"/>
  <c r="L35"/>
  <c r="Z35"/>
  <c r="D27"/>
  <c r="L27"/>
  <c r="R27"/>
  <c r="N27"/>
  <c r="J27"/>
  <c r="F27"/>
</calcChain>
</file>

<file path=xl/comments1.xml><?xml version="1.0" encoding="utf-8"?>
<comments xmlns="http://schemas.openxmlformats.org/spreadsheetml/2006/main">
  <authors>
    <author>Stepper</author>
  </authors>
  <commentList>
    <comment ref="C1" authorId="0">
      <text>
        <r>
          <rPr>
            <sz val="9"/>
            <color indexed="81"/>
            <rFont val="Tahoma"/>
            <family val="2"/>
          </rPr>
          <t>commit 3a6bd0182c91be7d5c7110855879a25081d64054
Move Builder framework to local/master</t>
        </r>
      </text>
    </comment>
    <comment ref="E1" authorId="0">
      <text>
        <r>
          <rPr>
            <sz val="9"/>
            <color indexed="81"/>
            <rFont val="Tahoma"/>
            <family val="2"/>
          </rPr>
          <t>commit 7eb4acd2f91f852946fb40ad647740dc69e8b69b
[259086] Protocol versions should be checked</t>
        </r>
      </text>
    </comment>
    <comment ref="G1" authorId="0">
      <text>
        <r>
          <rPr>
            <sz val="9"/>
            <color indexed="81"/>
            <rFont val="Tahoma"/>
            <family val="2"/>
          </rPr>
          <t xml:space="preserve">commit a41909b6e4e19df5d10fff8d6a53d7273b71c4e3
[388723] Add EMFUtil.getPositionalURI(InternalEObject) </t>
        </r>
      </text>
    </comment>
    <comment ref="I1" authorId="0">
      <text>
        <r>
          <rPr>
            <sz val="9"/>
            <color indexed="81"/>
            <rFont val="Tahoma"/>
            <family val="2"/>
          </rPr>
          <t>commit b1a4178ca7c5d3087e329f3b8fe6c41eb8f55d42
[389231] Don't load all resource contents for remove(int)</t>
        </r>
      </text>
    </comment>
    <comment ref="K1" authorId="0">
      <text>
        <r>
          <rPr>
            <sz val="9"/>
            <color indexed="81"/>
            <rFont val="Tahoma"/>
            <family val="2"/>
          </rPr>
          <t>commit b1a4178ca7c5d3087e329f3b8fe6c41eb8f55d42
Optimize AbstractCDOView.invalidate()</t>
        </r>
      </text>
    </comment>
    <comment ref="M1" authorId="0">
      <text>
        <r>
          <rPr>
            <sz val="9"/>
            <color indexed="81"/>
            <rFont val="Tahoma"/>
            <family val="2"/>
          </rPr>
          <t>commit b1a4178ca7c5d3087e329f3b8fe6c41eb8f55d42
[389665] Cache path-&gt;resourceNodeID mappings in AbstractCDOView</t>
        </r>
      </text>
    </comment>
    <comment ref="O1" authorId="0">
      <text>
        <r>
          <rPr>
            <sz val="9"/>
            <color indexed="81"/>
            <rFont val="Tahoma"/>
            <family val="2"/>
          </rPr>
          <t>commit b1a4178ca7c5d3087e329f3b8fe6c41eb8f55d42
[388928] Develop a resource transfer framework</t>
        </r>
      </text>
    </comment>
    <comment ref="Q1" authorId="0">
      <text>
        <r>
          <rPr>
            <sz val="9"/>
            <color indexed="81"/>
            <rFont val="Tahoma"/>
            <family val="2"/>
          </rPr>
          <t>commit a6e70789ed1c8085fcc13bec3ae2fbf935614e42
[389525] Concurrent Access to Models Rollback / Conflict Resolution Exceptions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commit 04628d303137cf12dd59cfd42c5db379e5726fd3
[393958] InvalidateTransition creates wrong revision during branch switch</t>
        </r>
      </text>
    </comment>
    <comment ref="U1" authorId="0">
      <text>
        <r>
          <rPr>
            <sz val="9"/>
            <color indexed="81"/>
            <rFont val="Tahoma"/>
            <family val="2"/>
          </rPr>
          <t>commit 4a927c565b1c07168756a0a71ccf9723632258d5
[396804] CDOMergingConflictResolver tests</t>
        </r>
      </text>
    </comment>
    <comment ref="W1" authorId="0">
      <text>
        <r>
          <rPr>
            <sz val="9"/>
            <color indexed="81"/>
            <rFont val="Tahoma"/>
            <family val="2"/>
          </rPr>
          <t>commit 952a1237848fa4247652aa27fd910746500c270f
[399641] Net4jSessionFactory gets credentials provider from wrong container</t>
        </r>
      </text>
    </comment>
    <comment ref="Y1" authorId="0">
      <text>
        <r>
          <rPr>
            <sz val="9"/>
            <color indexed="81"/>
            <rFont val="Tahoma"/>
            <family val="2"/>
          </rPr>
          <t>commit 8e489ae9615196803eced5c13a9bb001e3747988
[400911] Utility for interning instances efficiently</t>
        </r>
      </text>
    </comment>
    <comment ref="AA1" authorId="0">
      <text>
        <r>
          <rPr>
            <sz val="9"/>
            <color indexed="81"/>
            <rFont val="Tahoma"/>
            <family val="2"/>
          </rPr>
          <t xml:space="preserve">commit cf49b7c79567c2428ecfca6d42867eda592cefca
[400388] Integrate the new MinimalEStoreEObjectImpl </t>
        </r>
      </text>
    </comment>
    <comment ref="AC1" authorId="0">
      <text>
        <r>
          <rPr>
            <sz val="9"/>
            <color indexed="81"/>
            <rFont val="Tahoma"/>
            <charset val="1"/>
          </rPr>
          <t>commit 858f85078a6567ed5dfec0306f6671231a4c891d
[401397] Optimize CDOModelUtil</t>
        </r>
      </text>
    </comment>
  </commentList>
</comments>
</file>

<file path=xl/sharedStrings.xml><?xml version="1.0" encoding="utf-8"?>
<sst xmlns="http://schemas.openxmlformats.org/spreadsheetml/2006/main" count="91" uniqueCount="59">
  <si>
    <t>cf49b7</t>
  </si>
  <si>
    <t>Before Minimal</t>
  </si>
  <si>
    <t>Baseline</t>
  </si>
  <si>
    <t>Invalidate Transition</t>
  </si>
  <si>
    <t>Protocol Versions</t>
  </si>
  <si>
    <t>Concurrent Access</t>
  </si>
  <si>
    <t>Positional URI</t>
  </si>
  <si>
    <t>Total</t>
  </si>
  <si>
    <t>Resource Transfer</t>
  </si>
  <si>
    <t>Resource Contents</t>
  </si>
  <si>
    <t>Optimize Invalidate</t>
  </si>
  <si>
    <t>Cache Path Mappings</t>
  </si>
  <si>
    <t>3a6bd0</t>
  </si>
  <si>
    <t>7eb4ac</t>
  </si>
  <si>
    <t>a41909</t>
  </si>
  <si>
    <t>b1a417</t>
  </si>
  <si>
    <t>a6e707</t>
  </si>
  <si>
    <t>04628d</t>
  </si>
  <si>
    <t>952a12</t>
  </si>
  <si>
    <t>8e489a</t>
  </si>
  <si>
    <t>After Minimal</t>
  </si>
  <si>
    <t>Intern CDOIDs</t>
  </si>
  <si>
    <t>Measure A</t>
  </si>
  <si>
    <t>Measure B</t>
  </si>
  <si>
    <t>Average (A + B) / 2</t>
  </si>
  <si>
    <t>Baseline Compare</t>
  </si>
  <si>
    <t>Benchmark 1a</t>
  </si>
  <si>
    <t>Benchmark 1b</t>
  </si>
  <si>
    <t>Benchmark 2a</t>
  </si>
  <si>
    <t>Benchmark 2b</t>
  </si>
  <si>
    <t>Benchmark 3a</t>
  </si>
  <si>
    <t>Benchmark 3b</t>
  </si>
  <si>
    <t>Commit</t>
  </si>
  <si>
    <t>Date</t>
  </si>
  <si>
    <t>Task</t>
  </si>
  <si>
    <t>CDOIDMap</t>
  </si>
  <si>
    <t>BasicEMap</t>
  </si>
  <si>
    <t>IdentityMap</t>
  </si>
  <si>
    <t>HashMap</t>
  </si>
  <si>
    <t>Apache</t>
  </si>
  <si>
    <t>Sun</t>
  </si>
  <si>
    <t>EMF</t>
  </si>
  <si>
    <t>CDO</t>
  </si>
  <si>
    <t>Sat</t>
  </si>
  <si>
    <t>Optimize CDOModelUtil</t>
  </si>
  <si>
    <t>858f85</t>
  </si>
  <si>
    <t>Conflict Resolver</t>
  </si>
  <si>
    <t>4a927c</t>
  </si>
  <si>
    <t>bccf2d8a11ec27fcab9768fa5a921411dcc33970</t>
  </si>
  <si>
    <t>52d463835420717cce795c55586aa25075472f76</t>
  </si>
  <si>
    <t>4a927c565b1c07168756a0a71ccf9723632258d5</t>
  </si>
  <si>
    <t>bad</t>
  </si>
  <si>
    <t>good</t>
  </si>
  <si>
    <t>29004dbca500c30710748653eb6adb204526a40a</t>
  </si>
  <si>
    <t>8dc99f641248f39a76ad114cd020ec7bb0fd5285</t>
  </si>
  <si>
    <t>7b6c633839611b3f97a4c4508e44d988330f9f47</t>
  </si>
  <si>
    <t>cf54ca93eb56f831913ea37fba1b2cf701cf9a93</t>
  </si>
  <si>
    <t>2733ad456c3b00471ea3cbbc9bfb0f4145ef66be</t>
  </si>
  <si>
    <t>1f45d176c34a595f30f8afeeb6f9262282904a1d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</si>
</sst>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&quot;Benchmark&quot;000"/>
    <numFmt numFmtId="165" formatCode="0&quot; ms&quot;"/>
    <numFmt numFmtId="166" formatCode="0.0%"/>
    <numFmt numFmtId="167" formatCode="_-* #,##0\ _€_-;\-* #,##0\ _€_-;_-* &quot;-&quot;??\ _€_-;_-@_-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4">
    <xf numFmtId="0" fontId="0" fillId="0" borderId="0" xfId="0"/>
    <xf numFmtId="165" fontId="0" fillId="0" borderId="1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5" fontId="0" fillId="2" borderId="0" xfId="0" applyNumberFormat="1" applyFill="1" applyBorder="1"/>
    <xf numFmtId="165" fontId="1" fillId="2" borderId="0" xfId="0" applyNumberFormat="1" applyFont="1" applyFill="1" applyBorder="1"/>
    <xf numFmtId="166" fontId="0" fillId="2" borderId="0" xfId="0" applyNumberFormat="1" applyFill="1" applyBorder="1"/>
    <xf numFmtId="164" fontId="0" fillId="0" borderId="0" xfId="0" applyNumberFormat="1" applyFont="1" applyFill="1" applyBorder="1" applyAlignment="1">
      <alignment horizontal="left"/>
    </xf>
    <xf numFmtId="165" fontId="0" fillId="0" borderId="0" xfId="0" applyNumberFormat="1" applyFill="1" applyBorder="1"/>
    <xf numFmtId="165" fontId="1" fillId="0" borderId="0" xfId="0" applyNumberFormat="1" applyFont="1" applyFill="1" applyBorder="1"/>
    <xf numFmtId="165" fontId="1" fillId="0" borderId="0" xfId="0" applyNumberFormat="1" applyFont="1" applyFill="1" applyBorder="1" applyAlignment="1">
      <alignment horizontal="center" vertical="top" wrapText="1"/>
    </xf>
    <xf numFmtId="14" fontId="1" fillId="2" borderId="0" xfId="0" applyNumberFormat="1" applyFont="1" applyFill="1" applyBorder="1" applyAlignment="1">
      <alignment horizontal="center" vertical="top"/>
    </xf>
    <xf numFmtId="14" fontId="1" fillId="0" borderId="0" xfId="0" applyNumberFormat="1" applyFont="1" applyFill="1" applyBorder="1" applyAlignment="1">
      <alignment horizontal="center" vertical="top"/>
    </xf>
    <xf numFmtId="11" fontId="1" fillId="2" borderId="0" xfId="0" applyNumberFormat="1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 wrapText="1"/>
    </xf>
    <xf numFmtId="166" fontId="1" fillId="2" borderId="3" xfId="0" applyNumberFormat="1" applyFont="1" applyFill="1" applyBorder="1" applyAlignment="1">
      <alignment horizontal="center" vertical="top" wrapText="1"/>
    </xf>
    <xf numFmtId="165" fontId="1" fillId="2" borderId="4" xfId="0" applyNumberFormat="1" applyFont="1" applyFill="1" applyBorder="1" applyAlignment="1">
      <alignment horizontal="center" vertical="top" wrapText="1"/>
    </xf>
    <xf numFmtId="14" fontId="1" fillId="2" borderId="6" xfId="0" applyNumberFormat="1" applyFont="1" applyFill="1" applyBorder="1" applyAlignment="1">
      <alignment horizontal="center" vertical="top"/>
    </xf>
    <xf numFmtId="165" fontId="0" fillId="2" borderId="6" xfId="0" applyNumberFormat="1" applyFill="1" applyBorder="1"/>
    <xf numFmtId="165" fontId="1" fillId="2" borderId="6" xfId="0" applyNumberFormat="1" applyFont="1" applyFill="1" applyBorder="1"/>
    <xf numFmtId="165" fontId="0" fillId="2" borderId="8" xfId="0" applyNumberFormat="1" applyFill="1" applyBorder="1"/>
    <xf numFmtId="166" fontId="0" fillId="2" borderId="8" xfId="0" applyNumberFormat="1" applyFill="1" applyBorder="1"/>
    <xf numFmtId="165" fontId="0" fillId="2" borderId="9" xfId="0" applyNumberFormat="1" applyFill="1" applyBorder="1"/>
    <xf numFmtId="166" fontId="0" fillId="0" borderId="1" xfId="0" applyNumberForma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165" fontId="1" fillId="0" borderId="1" xfId="0" applyNumberFormat="1" applyFont="1" applyFill="1" applyBorder="1"/>
    <xf numFmtId="165" fontId="0" fillId="0" borderId="1" xfId="0" applyNumberFormat="1" applyFill="1" applyBorder="1"/>
    <xf numFmtId="164" fontId="1" fillId="2" borderId="3" xfId="0" applyNumberFormat="1" applyFont="1" applyFill="1" applyBorder="1" applyAlignment="1">
      <alignment horizontal="center" vertical="top" wrapText="1"/>
    </xf>
    <xf numFmtId="164" fontId="0" fillId="2" borderId="0" xfId="0" applyNumberFormat="1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center" vertical="center"/>
    </xf>
    <xf numFmtId="164" fontId="0" fillId="2" borderId="8" xfId="0" applyNumberFormat="1" applyFont="1" applyFill="1" applyBorder="1" applyAlignment="1">
      <alignment horizontal="left"/>
    </xf>
    <xf numFmtId="165" fontId="5" fillId="2" borderId="2" xfId="0" applyNumberFormat="1" applyFont="1" applyFill="1" applyBorder="1" applyAlignment="1">
      <alignment horizontal="center" vertical="top" wrapText="1"/>
    </xf>
    <xf numFmtId="14" fontId="5" fillId="2" borderId="5" xfId="0" applyNumberFormat="1" applyFont="1" applyFill="1" applyBorder="1" applyAlignment="1">
      <alignment horizontal="center" vertical="top"/>
    </xf>
    <xf numFmtId="165" fontId="6" fillId="2" borderId="5" xfId="0" applyNumberFormat="1" applyFont="1" applyFill="1" applyBorder="1"/>
    <xf numFmtId="165" fontId="6" fillId="2" borderId="7" xfId="0" applyNumberFormat="1" applyFont="1" applyFill="1" applyBorder="1"/>
    <xf numFmtId="165" fontId="6" fillId="0" borderId="0" xfId="0" applyNumberFormat="1" applyFont="1" applyFill="1" applyBorder="1"/>
    <xf numFmtId="166" fontId="1" fillId="2" borderId="0" xfId="0" applyNumberFormat="1" applyFont="1" applyFill="1" applyBorder="1"/>
    <xf numFmtId="164" fontId="1" fillId="2" borderId="6" xfId="0" applyNumberFormat="1" applyFon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1" fillId="0" borderId="0" xfId="0" applyFont="1"/>
    <xf numFmtId="9" fontId="0" fillId="0" borderId="0" xfId="1" applyFont="1"/>
    <xf numFmtId="0" fontId="1" fillId="0" borderId="0" xfId="0" applyFont="1" applyAlignment="1">
      <alignment horizontal="right"/>
    </xf>
    <xf numFmtId="0" fontId="4" fillId="0" borderId="0" xfId="0" applyFont="1"/>
    <xf numFmtId="0" fontId="7" fillId="0" borderId="0" xfId="0" applyFon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/>
    <xf numFmtId="167" fontId="0" fillId="0" borderId="0" xfId="2" applyNumberFormat="1" applyFont="1"/>
    <xf numFmtId="167" fontId="0" fillId="0" borderId="0" xfId="0" applyNumberFormat="1"/>
    <xf numFmtId="1" fontId="0" fillId="0" borderId="0" xfId="0" applyNumberFormat="1"/>
    <xf numFmtId="165" fontId="6" fillId="2" borderId="5" xfId="0" applyNumberFormat="1" applyFont="1" applyFill="1" applyBorder="1" applyAlignment="1">
      <alignment horizontal="center" vertical="center" textRotation="90"/>
    </xf>
  </cellXfs>
  <cellStyles count="3">
    <cellStyle name="Dezimal" xfId="2" builtinId="3"/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6"/>
  <sheetViews>
    <sheetView zoomScale="110" zoomScaleNormal="110" workbookViewId="0">
      <selection activeCell="H5" sqref="H5"/>
    </sheetView>
  </sheetViews>
  <sheetFormatPr baseColWidth="10" defaultRowHeight="15.75"/>
  <cols>
    <col min="1" max="1" width="5.85546875" style="36" customWidth="1"/>
    <col min="2" max="2" width="16" style="7" customWidth="1"/>
    <col min="3" max="3" width="10.85546875" style="2" bestFit="1" customWidth="1"/>
    <col min="4" max="4" width="6.140625" style="3" bestFit="1" customWidth="1"/>
    <col min="5" max="5" width="10.85546875" style="2" bestFit="1" customWidth="1"/>
    <col min="6" max="6" width="6.140625" style="3" bestFit="1" customWidth="1"/>
    <col min="7" max="7" width="10.85546875" style="2" bestFit="1" customWidth="1"/>
    <col min="8" max="8" width="6.140625" style="3" bestFit="1" customWidth="1"/>
    <col min="9" max="9" width="10.85546875" style="2" bestFit="1" customWidth="1"/>
    <col min="10" max="10" width="6.140625" style="3" bestFit="1" customWidth="1"/>
    <col min="11" max="11" width="10.85546875" style="2" bestFit="1" customWidth="1"/>
    <col min="12" max="12" width="6.42578125" style="3" bestFit="1" customWidth="1"/>
    <col min="13" max="13" width="11.28515625" style="2" bestFit="1" customWidth="1"/>
    <col min="14" max="14" width="6.140625" style="3" bestFit="1" customWidth="1"/>
    <col min="15" max="15" width="10.85546875" style="2" bestFit="1" customWidth="1"/>
    <col min="16" max="16" width="6.140625" style="3" bestFit="1" customWidth="1"/>
    <col min="17" max="17" width="10.85546875" style="2" bestFit="1" customWidth="1"/>
    <col min="18" max="18" width="6.140625" style="3" bestFit="1" customWidth="1"/>
    <col min="19" max="19" width="10.85546875" style="2" bestFit="1" customWidth="1"/>
    <col min="20" max="20" width="7.85546875" style="3" bestFit="1" customWidth="1"/>
    <col min="21" max="21" width="10.85546875" style="2" bestFit="1" customWidth="1"/>
    <col min="22" max="22" width="7.7109375" style="3" bestFit="1" customWidth="1"/>
    <col min="23" max="23" width="10.85546875" style="2" bestFit="1" customWidth="1"/>
    <col min="24" max="24" width="7.140625" style="3" bestFit="1" customWidth="1"/>
    <col min="25" max="25" width="10.5703125" style="2" bestFit="1" customWidth="1"/>
    <col min="26" max="26" width="7.140625" style="3" customWidth="1"/>
    <col min="27" max="27" width="10.85546875" style="2" bestFit="1" customWidth="1"/>
    <col min="28" max="28" width="7.140625" style="3" customWidth="1"/>
    <col min="29" max="29" width="10.85546875" style="2" customWidth="1"/>
    <col min="30" max="30" width="7.140625" style="3" customWidth="1"/>
    <col min="31" max="31" width="10.85546875" style="2" customWidth="1"/>
    <col min="32" max="32" width="5.7109375" style="8" customWidth="1"/>
    <col min="33" max="33" width="7.85546875" style="3" customWidth="1"/>
    <col min="34" max="34" width="5.7109375" style="8" customWidth="1"/>
    <col min="35" max="16384" width="11.42578125" style="8"/>
  </cols>
  <sheetData>
    <row r="1" spans="1:34" s="10" customFormat="1" ht="30" customHeight="1">
      <c r="A1" s="32"/>
      <c r="B1" s="28" t="s">
        <v>34</v>
      </c>
      <c r="C1" s="14" t="s">
        <v>2</v>
      </c>
      <c r="D1" s="15"/>
      <c r="E1" s="14" t="s">
        <v>4</v>
      </c>
      <c r="F1" s="15"/>
      <c r="G1" s="14" t="s">
        <v>6</v>
      </c>
      <c r="H1" s="15"/>
      <c r="I1" s="14" t="s">
        <v>9</v>
      </c>
      <c r="J1" s="15"/>
      <c r="K1" s="14" t="s">
        <v>10</v>
      </c>
      <c r="L1" s="15"/>
      <c r="M1" s="14" t="s">
        <v>11</v>
      </c>
      <c r="N1" s="15"/>
      <c r="O1" s="14" t="s">
        <v>8</v>
      </c>
      <c r="P1" s="15"/>
      <c r="Q1" s="14" t="s">
        <v>5</v>
      </c>
      <c r="R1" s="15"/>
      <c r="S1" s="14" t="s">
        <v>3</v>
      </c>
      <c r="T1" s="15"/>
      <c r="U1" s="14" t="s">
        <v>46</v>
      </c>
      <c r="V1" s="15"/>
      <c r="W1" s="14" t="s">
        <v>1</v>
      </c>
      <c r="X1" s="15"/>
      <c r="Y1" s="14" t="s">
        <v>20</v>
      </c>
      <c r="Z1" s="15"/>
      <c r="AA1" s="14" t="s">
        <v>21</v>
      </c>
      <c r="AB1" s="15"/>
      <c r="AC1" s="14" t="s">
        <v>44</v>
      </c>
      <c r="AD1" s="15"/>
      <c r="AE1" s="14"/>
      <c r="AF1" s="14"/>
      <c r="AG1" s="15"/>
      <c r="AH1" s="16"/>
    </row>
    <row r="2" spans="1:34" s="12" customFormat="1">
      <c r="A2" s="33"/>
      <c r="B2" s="11" t="s">
        <v>33</v>
      </c>
      <c r="C2" s="11">
        <v>41122</v>
      </c>
      <c r="D2" s="11"/>
      <c r="E2" s="11">
        <v>41136</v>
      </c>
      <c r="F2" s="11"/>
      <c r="G2" s="11">
        <v>41156</v>
      </c>
      <c r="H2" s="11"/>
      <c r="I2" s="11">
        <v>41163</v>
      </c>
      <c r="J2" s="11"/>
      <c r="K2" s="11">
        <v>41167</v>
      </c>
      <c r="L2" s="11"/>
      <c r="M2" s="11">
        <v>41167</v>
      </c>
      <c r="N2" s="11"/>
      <c r="O2" s="11">
        <v>41167</v>
      </c>
      <c r="P2" s="11"/>
      <c r="Q2" s="11">
        <v>41173</v>
      </c>
      <c r="R2" s="11"/>
      <c r="S2" s="11">
        <v>41222</v>
      </c>
      <c r="T2" s="11"/>
      <c r="U2" s="11">
        <v>41265</v>
      </c>
      <c r="V2" s="11"/>
      <c r="W2" s="11">
        <v>41310</v>
      </c>
      <c r="X2" s="11"/>
      <c r="Y2" s="11">
        <v>41320</v>
      </c>
      <c r="Z2" s="11"/>
      <c r="AA2" s="11">
        <v>41320</v>
      </c>
      <c r="AB2" s="11"/>
      <c r="AC2" s="11">
        <v>41326</v>
      </c>
      <c r="AD2" s="11"/>
      <c r="AE2" s="11"/>
      <c r="AF2" s="11"/>
      <c r="AG2" s="11"/>
      <c r="AH2" s="17"/>
    </row>
    <row r="3" spans="1:34" s="12" customFormat="1">
      <c r="A3" s="33"/>
      <c r="B3" s="11" t="s">
        <v>32</v>
      </c>
      <c r="C3" s="11" t="s">
        <v>12</v>
      </c>
      <c r="D3" s="11"/>
      <c r="E3" s="11" t="s">
        <v>13</v>
      </c>
      <c r="F3" s="11"/>
      <c r="G3" s="11" t="s">
        <v>14</v>
      </c>
      <c r="H3" s="11"/>
      <c r="I3" s="11" t="s">
        <v>15</v>
      </c>
      <c r="J3" s="11"/>
      <c r="K3" s="11" t="s">
        <v>15</v>
      </c>
      <c r="L3" s="11"/>
      <c r="M3" s="11" t="s">
        <v>15</v>
      </c>
      <c r="N3" s="11"/>
      <c r="O3" s="11" t="s">
        <v>15</v>
      </c>
      <c r="P3" s="11"/>
      <c r="Q3" s="11" t="s">
        <v>16</v>
      </c>
      <c r="R3" s="11"/>
      <c r="S3" s="11" t="s">
        <v>17</v>
      </c>
      <c r="T3" s="11"/>
      <c r="U3" s="11" t="s">
        <v>47</v>
      </c>
      <c r="V3" s="11"/>
      <c r="W3" s="11" t="s">
        <v>18</v>
      </c>
      <c r="X3" s="11"/>
      <c r="Y3" s="13" t="s">
        <v>19</v>
      </c>
      <c r="Z3" s="11"/>
      <c r="AA3" s="11" t="s">
        <v>0</v>
      </c>
      <c r="AB3" s="11"/>
      <c r="AC3" s="11" t="s">
        <v>45</v>
      </c>
      <c r="AD3" s="11"/>
      <c r="AE3" s="11"/>
      <c r="AF3" s="11"/>
      <c r="AG3" s="11"/>
      <c r="AH3" s="17"/>
    </row>
    <row r="4" spans="1:34">
      <c r="A4" s="34"/>
      <c r="B4" s="29"/>
      <c r="C4" s="4"/>
      <c r="D4" s="6"/>
      <c r="E4" s="4"/>
      <c r="F4" s="6"/>
      <c r="G4" s="4"/>
      <c r="H4" s="6"/>
      <c r="I4" s="4"/>
      <c r="J4" s="6"/>
      <c r="K4" s="4"/>
      <c r="L4" s="6"/>
      <c r="M4" s="4"/>
      <c r="N4" s="6"/>
      <c r="O4" s="4"/>
      <c r="P4" s="6"/>
      <c r="Q4" s="4"/>
      <c r="R4" s="6"/>
      <c r="S4" s="4"/>
      <c r="T4" s="6"/>
      <c r="U4" s="4"/>
      <c r="V4" s="6"/>
      <c r="W4" s="4"/>
      <c r="X4" s="6"/>
      <c r="Y4" s="4"/>
      <c r="Z4" s="6"/>
      <c r="AA4" s="4"/>
      <c r="AB4" s="6"/>
      <c r="AC4" s="4"/>
      <c r="AD4" s="6"/>
      <c r="AE4" s="4"/>
      <c r="AF4" s="4"/>
      <c r="AG4" s="6"/>
      <c r="AH4" s="18"/>
    </row>
    <row r="5" spans="1:34" ht="15">
      <c r="A5" s="53" t="s">
        <v>22</v>
      </c>
      <c r="B5" s="39" t="s">
        <v>26</v>
      </c>
      <c r="C5" s="1">
        <v>2043</v>
      </c>
      <c r="D5" s="23">
        <f>(E5-C5)/C5</f>
        <v>-3.4263338228095936E-3</v>
      </c>
      <c r="E5" s="1">
        <v>2036</v>
      </c>
      <c r="F5" s="23">
        <f>(G5-E5)/E5</f>
        <v>7.3673870333988214E-3</v>
      </c>
      <c r="G5" s="1">
        <v>2051</v>
      </c>
      <c r="H5" s="23">
        <f>(I5-G5)/G5</f>
        <v>-1.7064846416382253E-2</v>
      </c>
      <c r="I5" s="1">
        <v>2016</v>
      </c>
      <c r="J5" s="23">
        <f>(K5-I5)/I5</f>
        <v>5.9523809523809521E-3</v>
      </c>
      <c r="K5" s="1">
        <v>2028</v>
      </c>
      <c r="L5" s="23">
        <f>(M5-K5)/K5</f>
        <v>8.8264299802761348E-2</v>
      </c>
      <c r="M5" s="1">
        <v>2207</v>
      </c>
      <c r="N5" s="23">
        <f>(O5-M5)/M5</f>
        <v>4.5310376076121428E-3</v>
      </c>
      <c r="O5" s="1">
        <v>2217</v>
      </c>
      <c r="P5" s="23">
        <f>(Q5-O5)/O5</f>
        <v>3.3829499323410013E-2</v>
      </c>
      <c r="Q5" s="1">
        <v>2292</v>
      </c>
      <c r="R5" s="23">
        <f>(S5-Q5)/Q5</f>
        <v>-7.417102966841187E-3</v>
      </c>
      <c r="S5" s="1">
        <v>2275</v>
      </c>
      <c r="T5" s="23">
        <f>(U5-S5)/S5</f>
        <v>1.3186813186813187E-3</v>
      </c>
      <c r="U5" s="1">
        <v>2278</v>
      </c>
      <c r="V5" s="23">
        <f>(W5-U5)/U5</f>
        <v>-2.1949078138718174E-3</v>
      </c>
      <c r="W5" s="1">
        <v>2273</v>
      </c>
      <c r="X5" s="23">
        <f>(Y5-W5)/W5</f>
        <v>-3.5195776506819184E-3</v>
      </c>
      <c r="Y5" s="1">
        <v>2265</v>
      </c>
      <c r="Z5" s="23">
        <f>(AA5-Y5)/Y5</f>
        <v>7.5055187637969095E-3</v>
      </c>
      <c r="AA5" s="1">
        <v>2282</v>
      </c>
      <c r="AB5" s="23">
        <f>(AC5-AA5)/AA5</f>
        <v>-8.1069237510955308E-2</v>
      </c>
      <c r="AC5" s="1">
        <v>2097</v>
      </c>
      <c r="AD5" s="23">
        <f>(AE5-AC5)/AC5</f>
        <v>-6.6762041010968052E-3</v>
      </c>
      <c r="AE5" s="1">
        <v>2083</v>
      </c>
      <c r="AF5" s="4"/>
      <c r="AG5" s="23">
        <f>(AE5-C5)/C5</f>
        <v>1.957905041605482E-2</v>
      </c>
      <c r="AH5" s="18"/>
    </row>
    <row r="6" spans="1:34" ht="15">
      <c r="A6" s="53"/>
      <c r="B6" s="39" t="s">
        <v>27</v>
      </c>
      <c r="C6" s="1">
        <v>4576</v>
      </c>
      <c r="D6" s="23">
        <f t="shared" ref="D6" si="0">(E6-C6)/C6</f>
        <v>-4.567307692307692E-2</v>
      </c>
      <c r="E6" s="1">
        <v>4367</v>
      </c>
      <c r="F6" s="23">
        <f t="shared" ref="F6:F27" si="1">(G6-E6)/E6</f>
        <v>-1.3052438745133959E-2</v>
      </c>
      <c r="G6" s="1">
        <v>4310</v>
      </c>
      <c r="H6" s="23">
        <f t="shared" ref="H6:H27" si="2">(I6-G6)/G6</f>
        <v>3.3410672853828309E-2</v>
      </c>
      <c r="I6" s="1">
        <v>4454</v>
      </c>
      <c r="J6" s="23">
        <f t="shared" ref="J6:J27" si="3">(K6-I6)/I6</f>
        <v>-1.1225864391558151E-2</v>
      </c>
      <c r="K6" s="1">
        <v>4404</v>
      </c>
      <c r="L6" s="23">
        <f t="shared" ref="L6:L27" si="4">(M6-K6)/K6</f>
        <v>0.12488646684831971</v>
      </c>
      <c r="M6" s="1">
        <v>4954</v>
      </c>
      <c r="N6" s="23">
        <f t="shared" ref="N6" si="5">(O6-M6)/M6</f>
        <v>-2.4020993136859105E-2</v>
      </c>
      <c r="O6" s="1">
        <v>4835</v>
      </c>
      <c r="P6" s="23">
        <f t="shared" ref="P6:R6" si="6">(Q6-O6)/O6</f>
        <v>1.5305067218200621E-2</v>
      </c>
      <c r="Q6" s="1">
        <v>4909</v>
      </c>
      <c r="R6" s="23">
        <f t="shared" si="6"/>
        <v>-9.7779588510898355E-3</v>
      </c>
      <c r="S6" s="1">
        <v>4861</v>
      </c>
      <c r="T6" s="23">
        <f t="shared" ref="T6:T11" si="7">(U6-S6)/S6</f>
        <v>1.9543303846945075E-2</v>
      </c>
      <c r="U6" s="1">
        <v>4956</v>
      </c>
      <c r="V6" s="23">
        <f t="shared" ref="V6:V11" si="8">(W6-U6)/U6</f>
        <v>-4.2372881355932203E-3</v>
      </c>
      <c r="W6" s="1">
        <v>4935</v>
      </c>
      <c r="X6" s="23">
        <f t="shared" ref="X6:X11" si="9">(Y6-W6)/W6</f>
        <v>-1.3576494427558258E-2</v>
      </c>
      <c r="Y6" s="1">
        <v>4868</v>
      </c>
      <c r="Z6" s="23">
        <f t="shared" ref="Z6:AD6" si="10">(AA6-Y6)/Y6</f>
        <v>-3.8414133114215286E-2</v>
      </c>
      <c r="AA6" s="1">
        <v>4681</v>
      </c>
      <c r="AB6" s="23">
        <f t="shared" si="10"/>
        <v>-0.13052766502884</v>
      </c>
      <c r="AC6" s="1">
        <v>4070</v>
      </c>
      <c r="AD6" s="23">
        <f t="shared" si="10"/>
        <v>3.0712530712530713E-2</v>
      </c>
      <c r="AE6" s="1">
        <v>4195</v>
      </c>
      <c r="AF6" s="4"/>
      <c r="AG6" s="23">
        <f t="shared" ref="AG6:AG11" si="11">(AE6-C6)/C6</f>
        <v>-8.3260489510489505E-2</v>
      </c>
      <c r="AH6" s="18"/>
    </row>
    <row r="7" spans="1:34" ht="15">
      <c r="A7" s="53"/>
      <c r="B7" s="39" t="s">
        <v>28</v>
      </c>
      <c r="C7" s="1">
        <v>6496</v>
      </c>
      <c r="D7" s="23">
        <f t="shared" ref="D7" si="12">(E7-C7)/C7</f>
        <v>-3.6791871921182266E-2</v>
      </c>
      <c r="E7" s="1">
        <v>6257</v>
      </c>
      <c r="F7" s="23">
        <f t="shared" si="1"/>
        <v>2.0936551062809654E-2</v>
      </c>
      <c r="G7" s="1">
        <v>6388</v>
      </c>
      <c r="H7" s="23">
        <f t="shared" si="2"/>
        <v>2.0350657482780211E-3</v>
      </c>
      <c r="I7" s="1">
        <v>6401</v>
      </c>
      <c r="J7" s="23">
        <f t="shared" si="3"/>
        <v>-8.2799562568348691E-3</v>
      </c>
      <c r="K7" s="1">
        <v>6348</v>
      </c>
      <c r="L7" s="23">
        <f t="shared" si="4"/>
        <v>0.12492123503465659</v>
      </c>
      <c r="M7" s="1">
        <v>7141</v>
      </c>
      <c r="N7" s="23">
        <f t="shared" ref="N7" si="13">(O7-M7)/M7</f>
        <v>2.2125752695700881E-2</v>
      </c>
      <c r="O7" s="1">
        <v>7299</v>
      </c>
      <c r="P7" s="23">
        <f t="shared" ref="P7:R7" si="14">(Q7-O7)/O7</f>
        <v>-3.6169338265515827E-2</v>
      </c>
      <c r="Q7" s="1">
        <v>7035</v>
      </c>
      <c r="R7" s="23">
        <f t="shared" si="14"/>
        <v>1.1940298507462687E-2</v>
      </c>
      <c r="S7" s="1">
        <v>7119</v>
      </c>
      <c r="T7" s="23">
        <f t="shared" si="7"/>
        <v>4.0736058435173481E-3</v>
      </c>
      <c r="U7" s="1">
        <v>7148</v>
      </c>
      <c r="V7" s="23">
        <f t="shared" si="8"/>
        <v>-1.5388919977616117E-3</v>
      </c>
      <c r="W7" s="1">
        <v>7137</v>
      </c>
      <c r="X7" s="23">
        <f t="shared" si="9"/>
        <v>-3.7831021437578815E-3</v>
      </c>
      <c r="Y7" s="1">
        <v>7110</v>
      </c>
      <c r="Z7" s="23">
        <f t="shared" ref="Z7:AD7" si="15">(AA7-Y7)/Y7</f>
        <v>-2.5879043600562587E-2</v>
      </c>
      <c r="AA7" s="1">
        <v>6926</v>
      </c>
      <c r="AB7" s="23">
        <f t="shared" si="15"/>
        <v>-9.7314467224949464E-2</v>
      </c>
      <c r="AC7" s="1">
        <v>6252</v>
      </c>
      <c r="AD7" s="23">
        <f t="shared" si="15"/>
        <v>-1.5674984005118364E-2</v>
      </c>
      <c r="AE7" s="1">
        <v>6154</v>
      </c>
      <c r="AF7" s="4"/>
      <c r="AG7" s="23">
        <f t="shared" si="11"/>
        <v>-5.2647783251231525E-2</v>
      </c>
      <c r="AH7" s="18"/>
    </row>
    <row r="8" spans="1:34" ht="15">
      <c r="A8" s="53"/>
      <c r="B8" s="39" t="s">
        <v>29</v>
      </c>
      <c r="C8" s="1">
        <v>414</v>
      </c>
      <c r="D8" s="23">
        <f t="shared" ref="D8" si="16">(E8-C8)/C8</f>
        <v>-7.246376811594203E-3</v>
      </c>
      <c r="E8" s="1">
        <v>411</v>
      </c>
      <c r="F8" s="23">
        <f t="shared" si="1"/>
        <v>2.4330900243309004E-2</v>
      </c>
      <c r="G8" s="1">
        <v>421</v>
      </c>
      <c r="H8" s="23">
        <f t="shared" si="2"/>
        <v>-2.3752969121140144E-3</v>
      </c>
      <c r="I8" s="1">
        <v>420</v>
      </c>
      <c r="J8" s="23">
        <f t="shared" si="3"/>
        <v>4.7619047619047623E-3</v>
      </c>
      <c r="K8" s="1">
        <v>422</v>
      </c>
      <c r="L8" s="23">
        <f t="shared" si="4"/>
        <v>0.33412322274881517</v>
      </c>
      <c r="M8" s="1">
        <v>563</v>
      </c>
      <c r="N8" s="23">
        <f t="shared" ref="N8" si="17">(O8-M8)/M8</f>
        <v>3.1971580817051509E-2</v>
      </c>
      <c r="O8" s="1">
        <v>581</v>
      </c>
      <c r="P8" s="23">
        <f t="shared" ref="P8:R8" si="18">(Q8-O8)/O8</f>
        <v>-3.2702237521514632E-2</v>
      </c>
      <c r="Q8" s="1">
        <v>562</v>
      </c>
      <c r="R8" s="23">
        <f t="shared" si="18"/>
        <v>2.3131672597864767E-2</v>
      </c>
      <c r="S8" s="1">
        <v>575</v>
      </c>
      <c r="T8" s="23">
        <f t="shared" si="7"/>
        <v>-1.391304347826087E-2</v>
      </c>
      <c r="U8" s="1">
        <v>567</v>
      </c>
      <c r="V8" s="23">
        <f t="shared" si="8"/>
        <v>5.2910052910052907E-3</v>
      </c>
      <c r="W8" s="1">
        <v>570</v>
      </c>
      <c r="X8" s="23">
        <f t="shared" si="9"/>
        <v>-7.3684210526315783E-2</v>
      </c>
      <c r="Y8" s="1">
        <v>528</v>
      </c>
      <c r="Z8" s="23">
        <f t="shared" ref="Z8:AD8" si="19">(AA8-Y8)/Y8</f>
        <v>-6.6287878787878785E-2</v>
      </c>
      <c r="AA8" s="1">
        <v>493</v>
      </c>
      <c r="AB8" s="23">
        <f t="shared" si="19"/>
        <v>-0.21703853955375255</v>
      </c>
      <c r="AC8" s="1">
        <v>386</v>
      </c>
      <c r="AD8" s="23">
        <f t="shared" si="19"/>
        <v>-9.585492227979274E-2</v>
      </c>
      <c r="AE8" s="1">
        <v>349</v>
      </c>
      <c r="AF8" s="4"/>
      <c r="AG8" s="23">
        <f t="shared" si="11"/>
        <v>-0.1570048309178744</v>
      </c>
      <c r="AH8" s="18"/>
    </row>
    <row r="9" spans="1:34" ht="15">
      <c r="A9" s="53"/>
      <c r="B9" s="39" t="s">
        <v>30</v>
      </c>
      <c r="C9" s="1">
        <v>75429</v>
      </c>
      <c r="D9" s="23">
        <f t="shared" ref="D9" si="20">(E9-C9)/C9</f>
        <v>4.3749751421866918E-3</v>
      </c>
      <c r="E9" s="1">
        <v>75759</v>
      </c>
      <c r="F9" s="23">
        <f t="shared" si="1"/>
        <v>7.695455325439882E-3</v>
      </c>
      <c r="G9" s="1">
        <v>76342</v>
      </c>
      <c r="H9" s="23">
        <f t="shared" si="2"/>
        <v>-8.3964266065861513E-3</v>
      </c>
      <c r="I9" s="1">
        <v>75701</v>
      </c>
      <c r="J9" s="23">
        <f t="shared" si="3"/>
        <v>-8.4807334117118667E-3</v>
      </c>
      <c r="K9" s="1">
        <v>75059</v>
      </c>
      <c r="L9" s="23">
        <f t="shared" si="4"/>
        <v>0.11431007607348885</v>
      </c>
      <c r="M9" s="1">
        <v>83639</v>
      </c>
      <c r="N9" s="23">
        <f t="shared" ref="N9" si="21">(O9-M9)/M9</f>
        <v>-1.6882076543239397E-2</v>
      </c>
      <c r="O9" s="1">
        <v>82227</v>
      </c>
      <c r="P9" s="23">
        <f t="shared" ref="P9:R9" si="22">(Q9-O9)/O9</f>
        <v>1.4082965449304973E-2</v>
      </c>
      <c r="Q9" s="1">
        <v>83385</v>
      </c>
      <c r="R9" s="23">
        <f t="shared" si="22"/>
        <v>-8.8864903759669003E-3</v>
      </c>
      <c r="S9" s="1">
        <v>82644</v>
      </c>
      <c r="T9" s="23">
        <f t="shared" si="7"/>
        <v>9.3945113982866271E-2</v>
      </c>
      <c r="U9" s="1">
        <v>90408</v>
      </c>
      <c r="V9" s="23">
        <f t="shared" si="8"/>
        <v>-4.7893991682152019E-3</v>
      </c>
      <c r="W9" s="1">
        <v>89975</v>
      </c>
      <c r="X9" s="23">
        <f t="shared" si="9"/>
        <v>-6.3939983328702418E-2</v>
      </c>
      <c r="Y9" s="1">
        <v>84222</v>
      </c>
      <c r="Z9" s="23">
        <f t="shared" ref="Z9:AD9" si="23">(AA9-Y9)/Y9</f>
        <v>-0.12106100543800907</v>
      </c>
      <c r="AA9" s="1">
        <v>74026</v>
      </c>
      <c r="AB9" s="23">
        <f t="shared" si="23"/>
        <v>-0.11063680328533218</v>
      </c>
      <c r="AC9" s="1">
        <v>65836</v>
      </c>
      <c r="AD9" s="23">
        <f t="shared" si="23"/>
        <v>-5.8281183546995567E-2</v>
      </c>
      <c r="AE9" s="1">
        <v>61999</v>
      </c>
      <c r="AF9" s="4"/>
      <c r="AG9" s="23">
        <f t="shared" si="11"/>
        <v>-0.17804823078656751</v>
      </c>
      <c r="AH9" s="18"/>
    </row>
    <row r="10" spans="1:34" ht="15">
      <c r="A10" s="53"/>
      <c r="B10" s="39" t="s">
        <v>31</v>
      </c>
      <c r="C10" s="1">
        <v>5422</v>
      </c>
      <c r="D10" s="23">
        <f t="shared" ref="D10:D11" si="24">(E10-C10)/C10</f>
        <v>-5.7174474363703431E-3</v>
      </c>
      <c r="E10" s="1">
        <v>5391</v>
      </c>
      <c r="F10" s="23">
        <f t="shared" si="1"/>
        <v>2.7453162678538305E-2</v>
      </c>
      <c r="G10" s="1">
        <v>5539</v>
      </c>
      <c r="H10" s="23">
        <f t="shared" si="2"/>
        <v>2.5275320454955768E-3</v>
      </c>
      <c r="I10" s="1">
        <v>5553</v>
      </c>
      <c r="J10" s="23">
        <f t="shared" si="3"/>
        <v>-5.3844768593553034E-2</v>
      </c>
      <c r="K10" s="1">
        <v>5254</v>
      </c>
      <c r="L10" s="23">
        <f t="shared" si="4"/>
        <v>6.7757898743814243E-2</v>
      </c>
      <c r="M10" s="1">
        <v>5610</v>
      </c>
      <c r="N10" s="23">
        <f t="shared" ref="N10" si="25">(O10-M10)/M10</f>
        <v>-3.0837789661319073E-2</v>
      </c>
      <c r="O10" s="1">
        <v>5437</v>
      </c>
      <c r="P10" s="23">
        <f t="shared" ref="P10:R11" si="26">(Q10-O10)/O10</f>
        <v>-6.2534485929740665E-3</v>
      </c>
      <c r="Q10" s="1">
        <v>5403</v>
      </c>
      <c r="R10" s="23">
        <f t="shared" si="26"/>
        <v>-1.1845271145659819E-2</v>
      </c>
      <c r="S10" s="1">
        <v>5339</v>
      </c>
      <c r="T10" s="23">
        <f t="shared" si="7"/>
        <v>1.8050196666042331</v>
      </c>
      <c r="U10" s="1">
        <v>14976</v>
      </c>
      <c r="V10" s="23">
        <f t="shared" si="8"/>
        <v>-3.2719017094017095E-3</v>
      </c>
      <c r="W10" s="1">
        <v>14927</v>
      </c>
      <c r="X10" s="23">
        <f t="shared" si="9"/>
        <v>-0.55985797548067262</v>
      </c>
      <c r="Y10" s="1">
        <v>6570</v>
      </c>
      <c r="Z10" s="23">
        <f t="shared" ref="Z10:AD11" si="27">(AA10-Y10)/Y10</f>
        <v>-0.14003044140030441</v>
      </c>
      <c r="AA10" s="1">
        <v>5650</v>
      </c>
      <c r="AB10" s="23">
        <f t="shared" si="27"/>
        <v>-5.1504424778761063E-2</v>
      </c>
      <c r="AC10" s="1">
        <v>5359</v>
      </c>
      <c r="AD10" s="23">
        <f t="shared" si="27"/>
        <v>-0.10878895316290353</v>
      </c>
      <c r="AE10" s="1">
        <v>4776</v>
      </c>
      <c r="AF10" s="4"/>
      <c r="AG10" s="23">
        <f t="shared" si="11"/>
        <v>-0.11914422722242715</v>
      </c>
      <c r="AH10" s="18"/>
    </row>
    <row r="11" spans="1:34" s="9" customFormat="1" ht="15">
      <c r="A11" s="53"/>
      <c r="B11" s="38" t="s">
        <v>7</v>
      </c>
      <c r="C11" s="24">
        <f>SUM(C5:C10)</f>
        <v>94380</v>
      </c>
      <c r="D11" s="25">
        <f t="shared" si="24"/>
        <v>-1.68467895740623E-3</v>
      </c>
      <c r="E11" s="24">
        <f>SUM(E5:E10)</f>
        <v>94221</v>
      </c>
      <c r="F11" s="25">
        <f t="shared" si="1"/>
        <v>8.8090765328323831E-3</v>
      </c>
      <c r="G11" s="24">
        <f>SUM(G5:G10)</f>
        <v>95051</v>
      </c>
      <c r="H11" s="25">
        <f t="shared" si="2"/>
        <v>-5.3234579331095941E-3</v>
      </c>
      <c r="I11" s="24">
        <f>SUM(I5:I10)</f>
        <v>94545</v>
      </c>
      <c r="J11" s="25">
        <f t="shared" si="3"/>
        <v>-1.0894283145592046E-2</v>
      </c>
      <c r="K11" s="24">
        <f>SUM(K5:K10)</f>
        <v>93515</v>
      </c>
      <c r="L11" s="25">
        <f t="shared" si="4"/>
        <v>0.11334010586536919</v>
      </c>
      <c r="M11" s="24">
        <f>SUM(M5:M10)</f>
        <v>104114</v>
      </c>
      <c r="N11" s="25">
        <f t="shared" ref="N11" si="28">(O11-M11)/M11</f>
        <v>-1.4580171734829129E-2</v>
      </c>
      <c r="O11" s="24">
        <f>SUM(O5:O10)</f>
        <v>102596</v>
      </c>
      <c r="P11" s="25">
        <f t="shared" si="26"/>
        <v>9.649499005809194E-3</v>
      </c>
      <c r="Q11" s="24">
        <f>SUM(Q5:Q10)</f>
        <v>103586</v>
      </c>
      <c r="R11" s="25">
        <f t="shared" si="26"/>
        <v>-7.4623983936053136E-3</v>
      </c>
      <c r="S11" s="24">
        <f>SUM(S5:S10)</f>
        <v>102813</v>
      </c>
      <c r="T11" s="25">
        <f t="shared" si="7"/>
        <v>0.17040646610837151</v>
      </c>
      <c r="U11" s="24">
        <f>SUM(U5:U10)</f>
        <v>120333</v>
      </c>
      <c r="V11" s="25">
        <f t="shared" si="8"/>
        <v>-4.2881005210540753E-3</v>
      </c>
      <c r="W11" s="24">
        <f>SUM(W5:W10)</f>
        <v>119817</v>
      </c>
      <c r="X11" s="25">
        <f t="shared" si="9"/>
        <v>-0.11896475458407405</v>
      </c>
      <c r="Y11" s="24">
        <f>SUM(Y5:Y10)</f>
        <v>105563</v>
      </c>
      <c r="Z11" s="25">
        <f t="shared" si="27"/>
        <v>-0.10898705038697271</v>
      </c>
      <c r="AA11" s="24">
        <f>SUM(AA5:AA10)</f>
        <v>94058</v>
      </c>
      <c r="AB11" s="25">
        <f t="shared" si="27"/>
        <v>-0.10693401943481681</v>
      </c>
      <c r="AC11" s="24">
        <f>SUM(AC5:AC10)</f>
        <v>84000</v>
      </c>
      <c r="AD11" s="25">
        <f t="shared" si="27"/>
        <v>-5.2904761904761906E-2</v>
      </c>
      <c r="AE11" s="24">
        <f>SUM(AE5:AE10)</f>
        <v>79556</v>
      </c>
      <c r="AF11" s="5"/>
      <c r="AG11" s="25">
        <f t="shared" si="11"/>
        <v>-0.15706717524899344</v>
      </c>
      <c r="AH11" s="19"/>
    </row>
    <row r="12" spans="1:34">
      <c r="A12" s="34"/>
      <c r="B12" s="29"/>
      <c r="C12" s="4"/>
      <c r="D12" s="6"/>
      <c r="E12" s="4"/>
      <c r="F12" s="6"/>
      <c r="G12" s="4"/>
      <c r="H12" s="6"/>
      <c r="I12" s="4"/>
      <c r="J12" s="6"/>
      <c r="K12" s="4"/>
      <c r="L12" s="6"/>
      <c r="M12" s="4"/>
      <c r="N12" s="6"/>
      <c r="O12" s="4"/>
      <c r="P12" s="6"/>
      <c r="Q12" s="4"/>
      <c r="R12" s="6"/>
      <c r="S12" s="4"/>
      <c r="T12" s="6"/>
      <c r="U12" s="4"/>
      <c r="V12" s="6"/>
      <c r="W12" s="4"/>
      <c r="X12" s="6"/>
      <c r="Y12" s="4"/>
      <c r="Z12" s="6"/>
      <c r="AA12" s="4"/>
      <c r="AB12" s="6"/>
      <c r="AC12" s="4"/>
      <c r="AD12" s="6"/>
      <c r="AE12" s="4"/>
      <c r="AF12" s="4"/>
      <c r="AG12" s="6"/>
      <c r="AH12" s="18"/>
    </row>
    <row r="13" spans="1:34" ht="15">
      <c r="A13" s="53" t="s">
        <v>23</v>
      </c>
      <c r="B13" s="39" t="s">
        <v>26</v>
      </c>
      <c r="C13" s="1">
        <v>2021</v>
      </c>
      <c r="D13" s="23">
        <f>(E13-C13)/C13</f>
        <v>5.9376546264225628E-3</v>
      </c>
      <c r="E13" s="1">
        <v>2033</v>
      </c>
      <c r="F13" s="23">
        <f t="shared" si="1"/>
        <v>4.328578455484506E-2</v>
      </c>
      <c r="G13" s="1">
        <v>2121</v>
      </c>
      <c r="H13" s="23">
        <f t="shared" si="2"/>
        <v>-3.6303630363036306E-2</v>
      </c>
      <c r="I13" s="1">
        <v>2044</v>
      </c>
      <c r="J13" s="23">
        <f t="shared" si="3"/>
        <v>-7.8277886497064575E-3</v>
      </c>
      <c r="K13" s="1">
        <v>2028</v>
      </c>
      <c r="L13" s="23">
        <f t="shared" si="4"/>
        <v>9.1715976331360943E-2</v>
      </c>
      <c r="M13" s="1">
        <v>2214</v>
      </c>
      <c r="N13" s="23">
        <f>(O13-M13)/M13</f>
        <v>-5.4200542005420054E-3</v>
      </c>
      <c r="O13" s="1">
        <v>2202</v>
      </c>
      <c r="P13" s="23">
        <f>(Q13-O13)/O13</f>
        <v>2.4523160762942781E-2</v>
      </c>
      <c r="Q13" s="1">
        <v>2256</v>
      </c>
      <c r="R13" s="23">
        <f>(S13-Q13)/Q13</f>
        <v>2.9255319148936171E-2</v>
      </c>
      <c r="S13" s="1">
        <v>2322</v>
      </c>
      <c r="T13" s="23">
        <f>(U13-S13)/S13</f>
        <v>-3.1438415159345395E-2</v>
      </c>
      <c r="U13" s="1">
        <v>2249</v>
      </c>
      <c r="V13" s="23">
        <f>(W13-U13)/U13</f>
        <v>2.0898176967541128E-2</v>
      </c>
      <c r="W13" s="1">
        <v>2296</v>
      </c>
      <c r="X13" s="23">
        <f>(Y13-W13)/W13</f>
        <v>1.1759581881533102E-2</v>
      </c>
      <c r="Y13" s="1">
        <v>2323</v>
      </c>
      <c r="Z13" s="23">
        <f>(AA13-Y13)/Y13</f>
        <v>2.1523891519586742E-3</v>
      </c>
      <c r="AA13" s="1">
        <v>2328</v>
      </c>
      <c r="AB13" s="23">
        <f>(AC13-AA13)/AA13</f>
        <v>-0.10094501718213059</v>
      </c>
      <c r="AC13" s="1">
        <v>2093</v>
      </c>
      <c r="AD13" s="23">
        <f>(AE13-AC13)/AC13</f>
        <v>-5.733397037744864E-3</v>
      </c>
      <c r="AE13" s="1">
        <v>2081</v>
      </c>
      <c r="AF13" s="4"/>
      <c r="AG13" s="23">
        <f>(AE13-C13)/C13</f>
        <v>2.9688273132112815E-2</v>
      </c>
      <c r="AH13" s="18"/>
    </row>
    <row r="14" spans="1:34" ht="15">
      <c r="A14" s="53"/>
      <c r="B14" s="39" t="s">
        <v>27</v>
      </c>
      <c r="C14" s="1">
        <v>4302</v>
      </c>
      <c r="D14" s="23">
        <f t="shared" ref="D14" si="29">(E14-C14)/C14</f>
        <v>-6.9735006973500695E-4</v>
      </c>
      <c r="E14" s="1">
        <v>4299</v>
      </c>
      <c r="F14" s="23">
        <f t="shared" si="1"/>
        <v>3.0937427308676435E-2</v>
      </c>
      <c r="G14" s="1">
        <v>4432</v>
      </c>
      <c r="H14" s="23">
        <f t="shared" si="2"/>
        <v>-5.8438628158844763E-2</v>
      </c>
      <c r="I14" s="1">
        <v>4173</v>
      </c>
      <c r="J14" s="23">
        <f t="shared" si="3"/>
        <v>6.4222381979391327E-2</v>
      </c>
      <c r="K14" s="1">
        <v>4441</v>
      </c>
      <c r="L14" s="23">
        <f t="shared" si="4"/>
        <v>8.4440441342040082E-2</v>
      </c>
      <c r="M14" s="1">
        <v>4816</v>
      </c>
      <c r="N14" s="23">
        <f t="shared" ref="N14" si="30">(O14-M14)/M14</f>
        <v>7.4750830564784057E-3</v>
      </c>
      <c r="O14" s="1">
        <v>4852</v>
      </c>
      <c r="P14" s="23">
        <f t="shared" ref="P14:R14" si="31">(Q14-O14)/O14</f>
        <v>2.8854080791426217E-2</v>
      </c>
      <c r="Q14" s="1">
        <v>4992</v>
      </c>
      <c r="R14" s="23">
        <f t="shared" si="31"/>
        <v>-4.0665064102564104E-2</v>
      </c>
      <c r="S14" s="1">
        <v>4789</v>
      </c>
      <c r="T14" s="23">
        <f t="shared" ref="T14:T19" si="32">(U14-S14)/S14</f>
        <v>1.7957820004176239E-2</v>
      </c>
      <c r="U14" s="1">
        <v>4875</v>
      </c>
      <c r="V14" s="23">
        <f t="shared" ref="V14:V19" si="33">(W14-U14)/U14</f>
        <v>4.7179487179487183E-3</v>
      </c>
      <c r="W14" s="1">
        <v>4898</v>
      </c>
      <c r="X14" s="23">
        <f t="shared" ref="X14" si="34">(Y14-W14)/W14</f>
        <v>5.7166190281747655E-3</v>
      </c>
      <c r="Y14" s="1">
        <v>4926</v>
      </c>
      <c r="Z14" s="23">
        <f t="shared" ref="Z14:AD19" si="35">(AA14-Y14)/Y14</f>
        <v>-3.1871701177425903E-2</v>
      </c>
      <c r="AA14" s="1">
        <v>4769</v>
      </c>
      <c r="AB14" s="23">
        <f t="shared" si="35"/>
        <v>-0.16250786328370728</v>
      </c>
      <c r="AC14" s="1">
        <v>3994</v>
      </c>
      <c r="AD14" s="23">
        <f t="shared" si="35"/>
        <v>2.1031547320981472E-2</v>
      </c>
      <c r="AE14" s="1">
        <v>4078</v>
      </c>
      <c r="AF14" s="4"/>
      <c r="AG14" s="23">
        <f t="shared" ref="AG14:AG19" si="36">(AE14-C14)/C14</f>
        <v>-5.2068805206880522E-2</v>
      </c>
      <c r="AH14" s="18"/>
    </row>
    <row r="15" spans="1:34" ht="15">
      <c r="A15" s="53"/>
      <c r="B15" s="39" t="s">
        <v>28</v>
      </c>
      <c r="C15" s="1">
        <v>6238</v>
      </c>
      <c r="D15" s="23">
        <f t="shared" ref="D15" si="37">(E15-C15)/C15</f>
        <v>3.3824943892273161E-2</v>
      </c>
      <c r="E15" s="1">
        <v>6449</v>
      </c>
      <c r="F15" s="23">
        <f t="shared" si="1"/>
        <v>-8.3733912234454956E-3</v>
      </c>
      <c r="G15" s="1">
        <v>6395</v>
      </c>
      <c r="H15" s="23">
        <f t="shared" si="2"/>
        <v>-2.6896012509773259E-2</v>
      </c>
      <c r="I15" s="1">
        <v>6223</v>
      </c>
      <c r="J15" s="23">
        <f t="shared" si="3"/>
        <v>-1.1248593925759281E-3</v>
      </c>
      <c r="K15" s="1">
        <v>6216</v>
      </c>
      <c r="L15" s="23">
        <f t="shared" si="4"/>
        <v>0.16505791505791506</v>
      </c>
      <c r="M15" s="1">
        <v>7242</v>
      </c>
      <c r="N15" s="23">
        <f t="shared" ref="N15" si="38">(O15-M15)/M15</f>
        <v>-2.3750345208505937E-2</v>
      </c>
      <c r="O15" s="1">
        <v>7070</v>
      </c>
      <c r="P15" s="23">
        <f t="shared" ref="P15:R15" si="39">(Q15-O15)/O15</f>
        <v>5.9405940594059407E-3</v>
      </c>
      <c r="Q15" s="1">
        <v>7112</v>
      </c>
      <c r="R15" s="23">
        <f t="shared" si="39"/>
        <v>2.798087739032621E-2</v>
      </c>
      <c r="S15" s="1">
        <v>7311</v>
      </c>
      <c r="T15" s="23">
        <f t="shared" si="32"/>
        <v>-1.9012446997674737E-2</v>
      </c>
      <c r="U15" s="1">
        <v>7172</v>
      </c>
      <c r="V15" s="23">
        <f t="shared" si="33"/>
        <v>1.7986614612381484E-2</v>
      </c>
      <c r="W15" s="1">
        <v>7301</v>
      </c>
      <c r="X15" s="23">
        <f t="shared" ref="X15" si="40">(Y15-W15)/W15</f>
        <v>1.2190110943706341E-2</v>
      </c>
      <c r="Y15" s="1">
        <v>7390</v>
      </c>
      <c r="Z15" s="23">
        <f t="shared" si="35"/>
        <v>-3.2476319350473612E-2</v>
      </c>
      <c r="AA15" s="1">
        <v>7150</v>
      </c>
      <c r="AB15" s="23">
        <f t="shared" si="35"/>
        <v>-0.13664335664335664</v>
      </c>
      <c r="AC15" s="1">
        <v>6173</v>
      </c>
      <c r="AD15" s="23">
        <f t="shared" si="35"/>
        <v>-2.267941033533128E-3</v>
      </c>
      <c r="AE15" s="1">
        <v>6159</v>
      </c>
      <c r="AF15" s="4"/>
      <c r="AG15" s="23">
        <f t="shared" si="36"/>
        <v>-1.2664315485732606E-2</v>
      </c>
      <c r="AH15" s="18"/>
    </row>
    <row r="16" spans="1:34" ht="15">
      <c r="A16" s="53"/>
      <c r="B16" s="39" t="s">
        <v>29</v>
      </c>
      <c r="C16" s="1">
        <v>439</v>
      </c>
      <c r="D16" s="23">
        <f t="shared" ref="D16" si="41">(E16-C16)/C16</f>
        <v>-4.7835990888382689E-2</v>
      </c>
      <c r="E16" s="1">
        <v>418</v>
      </c>
      <c r="F16" s="23">
        <f t="shared" si="1"/>
        <v>0</v>
      </c>
      <c r="G16" s="1">
        <v>418</v>
      </c>
      <c r="H16" s="23">
        <f t="shared" si="2"/>
        <v>4.7846889952153108E-3</v>
      </c>
      <c r="I16" s="1">
        <v>420</v>
      </c>
      <c r="J16" s="23">
        <f t="shared" si="3"/>
        <v>-2.1428571428571429E-2</v>
      </c>
      <c r="K16" s="1">
        <v>411</v>
      </c>
      <c r="L16" s="23">
        <f t="shared" si="4"/>
        <v>0.36496350364963503</v>
      </c>
      <c r="M16" s="1">
        <v>561</v>
      </c>
      <c r="N16" s="23">
        <f t="shared" ref="N16" si="42">(O16-M16)/M16</f>
        <v>3.3868092691622102E-2</v>
      </c>
      <c r="O16" s="1">
        <v>580</v>
      </c>
      <c r="P16" s="23">
        <f t="shared" ref="P16:R16" si="43">(Q16-O16)/O16</f>
        <v>-2.7586206896551724E-2</v>
      </c>
      <c r="Q16" s="1">
        <v>564</v>
      </c>
      <c r="R16" s="23">
        <f t="shared" si="43"/>
        <v>1.5957446808510637E-2</v>
      </c>
      <c r="S16" s="1">
        <v>573</v>
      </c>
      <c r="T16" s="23">
        <f t="shared" si="32"/>
        <v>-1.3961605584642234E-2</v>
      </c>
      <c r="U16" s="1">
        <v>565</v>
      </c>
      <c r="V16" s="23">
        <f t="shared" si="33"/>
        <v>8.8495575221238937E-3</v>
      </c>
      <c r="W16" s="1">
        <v>570</v>
      </c>
      <c r="X16" s="23">
        <f t="shared" ref="X16" si="44">(Y16-W16)/W16</f>
        <v>-6.1403508771929821E-2</v>
      </c>
      <c r="Y16" s="1">
        <v>535</v>
      </c>
      <c r="Z16" s="23">
        <f t="shared" si="35"/>
        <v>-8.0373831775700941E-2</v>
      </c>
      <c r="AA16" s="1">
        <v>492</v>
      </c>
      <c r="AB16" s="23">
        <f t="shared" si="35"/>
        <v>-0.29471544715447157</v>
      </c>
      <c r="AC16" s="1">
        <v>347</v>
      </c>
      <c r="AD16" s="23">
        <f t="shared" si="35"/>
        <v>5.763688760806916E-3</v>
      </c>
      <c r="AE16" s="1">
        <v>349</v>
      </c>
      <c r="AF16" s="4"/>
      <c r="AG16" s="23">
        <f t="shared" si="36"/>
        <v>-0.20501138952164008</v>
      </c>
      <c r="AH16" s="18"/>
    </row>
    <row r="17" spans="1:34" ht="15">
      <c r="A17" s="53"/>
      <c r="B17" s="39" t="s">
        <v>30</v>
      </c>
      <c r="C17" s="1">
        <v>74562</v>
      </c>
      <c r="D17" s="23">
        <f t="shared" ref="D17" si="45">(E17-C17)/C17</f>
        <v>1.9835841313269494E-2</v>
      </c>
      <c r="E17" s="1">
        <v>76041</v>
      </c>
      <c r="F17" s="23">
        <f t="shared" si="1"/>
        <v>-1.4058205441801133E-2</v>
      </c>
      <c r="G17" s="1">
        <v>74972</v>
      </c>
      <c r="H17" s="23">
        <f t="shared" si="2"/>
        <v>7.5094702022088242E-3</v>
      </c>
      <c r="I17" s="1">
        <v>75535</v>
      </c>
      <c r="J17" s="23">
        <f t="shared" si="3"/>
        <v>-1.1703183954458199E-2</v>
      </c>
      <c r="K17" s="1">
        <v>74651</v>
      </c>
      <c r="L17" s="23">
        <f t="shared" si="4"/>
        <v>0.11773452465472665</v>
      </c>
      <c r="M17" s="1">
        <v>83440</v>
      </c>
      <c r="N17" s="23">
        <f t="shared" ref="N17" si="46">(O17-M17)/M17</f>
        <v>-5.8365292425695114E-3</v>
      </c>
      <c r="O17" s="1">
        <v>82953</v>
      </c>
      <c r="P17" s="23">
        <f t="shared" ref="P17:R17" si="47">(Q17-O17)/O17</f>
        <v>-1.4695068291683242E-2</v>
      </c>
      <c r="Q17" s="1">
        <v>81734</v>
      </c>
      <c r="R17" s="23">
        <f t="shared" si="47"/>
        <v>2.5301588078400664E-2</v>
      </c>
      <c r="S17" s="1">
        <v>83802</v>
      </c>
      <c r="T17" s="23">
        <f t="shared" si="32"/>
        <v>6.5654757643015677E-2</v>
      </c>
      <c r="U17" s="1">
        <v>89304</v>
      </c>
      <c r="V17" s="23">
        <f t="shared" si="33"/>
        <v>2.0323837678043535E-2</v>
      </c>
      <c r="W17" s="1">
        <v>91119</v>
      </c>
      <c r="X17" s="23">
        <f t="shared" ref="X17" si="48">(Y17-W17)/W17</f>
        <v>-6.8306280797638258E-2</v>
      </c>
      <c r="Y17" s="1">
        <v>84895</v>
      </c>
      <c r="Z17" s="23">
        <f t="shared" si="35"/>
        <v>-0.13195123387714236</v>
      </c>
      <c r="AA17" s="1">
        <v>73693</v>
      </c>
      <c r="AB17" s="23">
        <f t="shared" si="35"/>
        <v>-0.11306365597817974</v>
      </c>
      <c r="AC17" s="1">
        <v>65361</v>
      </c>
      <c r="AD17" s="23">
        <f t="shared" si="35"/>
        <v>-5.8337540735300869E-2</v>
      </c>
      <c r="AE17" s="1">
        <v>61548</v>
      </c>
      <c r="AF17" s="4"/>
      <c r="AG17" s="23">
        <f t="shared" si="36"/>
        <v>-0.17453930956787639</v>
      </c>
      <c r="AH17" s="18"/>
    </row>
    <row r="18" spans="1:34" ht="15">
      <c r="A18" s="53"/>
      <c r="B18" s="39" t="s">
        <v>31</v>
      </c>
      <c r="C18" s="1">
        <v>5318</v>
      </c>
      <c r="D18" s="23">
        <f t="shared" ref="D18:D19" si="49">(E18-C18)/C18</f>
        <v>1.1470477623166603E-2</v>
      </c>
      <c r="E18" s="1">
        <v>5379</v>
      </c>
      <c r="F18" s="23">
        <f t="shared" si="1"/>
        <v>2.1937163041457521E-2</v>
      </c>
      <c r="G18" s="1">
        <v>5497</v>
      </c>
      <c r="H18" s="23">
        <f t="shared" si="2"/>
        <v>2.0374749863561942E-2</v>
      </c>
      <c r="I18" s="1">
        <v>5609</v>
      </c>
      <c r="J18" s="23">
        <f t="shared" si="3"/>
        <v>-2.3711891602781244E-2</v>
      </c>
      <c r="K18" s="1">
        <v>5476</v>
      </c>
      <c r="L18" s="23">
        <f t="shared" si="4"/>
        <v>-1.6435354273192111E-2</v>
      </c>
      <c r="M18" s="1">
        <v>5386</v>
      </c>
      <c r="N18" s="23">
        <f t="shared" ref="N18" si="50">(O18-M18)/M18</f>
        <v>-2.7478648347567768E-2</v>
      </c>
      <c r="O18" s="1">
        <v>5238</v>
      </c>
      <c r="P18" s="23">
        <f t="shared" ref="P18:R19" si="51">(Q18-O18)/O18</f>
        <v>3.8182512409316534E-2</v>
      </c>
      <c r="Q18" s="1">
        <v>5438</v>
      </c>
      <c r="R18" s="23">
        <f t="shared" si="51"/>
        <v>-1.5262964325119529E-2</v>
      </c>
      <c r="S18" s="1">
        <v>5355</v>
      </c>
      <c r="T18" s="23">
        <f t="shared" si="32"/>
        <v>1.8134453781512605</v>
      </c>
      <c r="U18" s="1">
        <v>15066</v>
      </c>
      <c r="V18" s="23">
        <f t="shared" si="33"/>
        <v>-1.3606796760918624E-2</v>
      </c>
      <c r="W18" s="1">
        <v>14861</v>
      </c>
      <c r="X18" s="23">
        <f t="shared" ref="X18:X19" si="52">(Y18-W18)/W18</f>
        <v>-0.56678554606015741</v>
      </c>
      <c r="Y18" s="1">
        <v>6438</v>
      </c>
      <c r="Z18" s="23">
        <f t="shared" si="35"/>
        <v>-0.18188878533706121</v>
      </c>
      <c r="AA18" s="1">
        <v>5267</v>
      </c>
      <c r="AB18" s="23">
        <f t="shared" si="35"/>
        <v>1.5188912094171255E-2</v>
      </c>
      <c r="AC18" s="1">
        <v>5347</v>
      </c>
      <c r="AD18" s="23">
        <f t="shared" si="35"/>
        <v>-7.1067888535627455E-2</v>
      </c>
      <c r="AE18" s="1">
        <v>4967</v>
      </c>
      <c r="AF18" s="4"/>
      <c r="AG18" s="23">
        <f t="shared" si="36"/>
        <v>-6.6002256487401281E-2</v>
      </c>
      <c r="AH18" s="18"/>
    </row>
    <row r="19" spans="1:34" s="9" customFormat="1" ht="15">
      <c r="A19" s="53"/>
      <c r="B19" s="38" t="s">
        <v>7</v>
      </c>
      <c r="C19" s="24">
        <f>SUM(C13:C18)</f>
        <v>92880</v>
      </c>
      <c r="D19" s="25">
        <f t="shared" si="49"/>
        <v>1.8723083548664945E-2</v>
      </c>
      <c r="E19" s="24">
        <f>SUM(E13:E18)</f>
        <v>94619</v>
      </c>
      <c r="F19" s="25">
        <f t="shared" si="1"/>
        <v>-8.285862247540134E-3</v>
      </c>
      <c r="G19" s="24">
        <f>SUM(G13:G18)</f>
        <v>93835</v>
      </c>
      <c r="H19" s="25">
        <f t="shared" si="2"/>
        <v>1.8010337294186605E-3</v>
      </c>
      <c r="I19" s="24">
        <f>SUM(I13:I18)</f>
        <v>94004</v>
      </c>
      <c r="J19" s="25">
        <f t="shared" si="3"/>
        <v>-8.3081570996978854E-3</v>
      </c>
      <c r="K19" s="24">
        <f>SUM(K13:K18)</f>
        <v>93223</v>
      </c>
      <c r="L19" s="25">
        <f t="shared" si="4"/>
        <v>0.11194662261459082</v>
      </c>
      <c r="M19" s="24">
        <f>SUM(M13:M18)</f>
        <v>103659</v>
      </c>
      <c r="N19" s="25">
        <f t="shared" ref="N19" si="53">(O19-M19)/M19</f>
        <v>-7.3703199915106264E-3</v>
      </c>
      <c r="O19" s="24">
        <f>SUM(O13:O18)</f>
        <v>102895</v>
      </c>
      <c r="P19" s="25">
        <f t="shared" si="51"/>
        <v>-7.7651975314641138E-3</v>
      </c>
      <c r="Q19" s="24">
        <f>SUM(Q13:Q18)</f>
        <v>102096</v>
      </c>
      <c r="R19" s="25">
        <f t="shared" si="51"/>
        <v>2.0137909418586428E-2</v>
      </c>
      <c r="S19" s="24">
        <f>SUM(S13:S18)</f>
        <v>104152</v>
      </c>
      <c r="T19" s="25">
        <f t="shared" si="32"/>
        <v>0.14477878485290729</v>
      </c>
      <c r="U19" s="24">
        <f>SUM(U13:U18)</f>
        <v>119231</v>
      </c>
      <c r="V19" s="25">
        <f t="shared" si="33"/>
        <v>1.5214164101617867E-2</v>
      </c>
      <c r="W19" s="24">
        <f>SUM(W13:W18)</f>
        <v>121045</v>
      </c>
      <c r="X19" s="25">
        <f t="shared" si="52"/>
        <v>-0.12010409351893923</v>
      </c>
      <c r="Y19" s="24">
        <f>SUM(Y13:Y18)</f>
        <v>106507</v>
      </c>
      <c r="Z19" s="25">
        <f t="shared" si="35"/>
        <v>-0.12025500671317378</v>
      </c>
      <c r="AA19" s="24">
        <f>SUM(AA13:AA18)</f>
        <v>93699</v>
      </c>
      <c r="AB19" s="25">
        <f t="shared" si="35"/>
        <v>-0.11082295435383516</v>
      </c>
      <c r="AC19" s="24">
        <f>SUM(AC13:AC18)</f>
        <v>83315</v>
      </c>
      <c r="AD19" s="25">
        <f t="shared" si="35"/>
        <v>-4.9606913520974613E-2</v>
      </c>
      <c r="AE19" s="24">
        <f>SUM(AE13:AE18)</f>
        <v>79182</v>
      </c>
      <c r="AF19" s="5"/>
      <c r="AG19" s="25">
        <f t="shared" si="36"/>
        <v>-0.14748062015503877</v>
      </c>
      <c r="AH19" s="19"/>
    </row>
    <row r="20" spans="1:34">
      <c r="A20" s="34"/>
      <c r="B20" s="29"/>
      <c r="C20" s="4"/>
      <c r="D20" s="6"/>
      <c r="E20" s="4"/>
      <c r="F20" s="6"/>
      <c r="G20" s="4"/>
      <c r="H20" s="6"/>
      <c r="I20" s="4"/>
      <c r="J20" s="6"/>
      <c r="K20" s="4"/>
      <c r="L20" s="6"/>
      <c r="M20" s="4"/>
      <c r="N20" s="6"/>
      <c r="O20" s="4"/>
      <c r="P20" s="6"/>
      <c r="Q20" s="4"/>
      <c r="R20" s="6"/>
      <c r="S20" s="4"/>
      <c r="T20" s="6"/>
      <c r="U20" s="4"/>
      <c r="V20" s="6"/>
      <c r="W20" s="4"/>
      <c r="X20" s="6"/>
      <c r="Y20" s="4"/>
      <c r="Z20" s="6"/>
      <c r="AA20" s="4"/>
      <c r="AB20" s="6"/>
      <c r="AC20" s="4"/>
      <c r="AD20" s="6"/>
      <c r="AE20" s="4"/>
      <c r="AF20" s="4"/>
      <c r="AG20" s="6"/>
      <c r="AH20" s="18"/>
    </row>
    <row r="21" spans="1:34" ht="15">
      <c r="A21" s="53" t="s">
        <v>24</v>
      </c>
      <c r="B21" s="39" t="s">
        <v>26</v>
      </c>
      <c r="C21" s="1">
        <f>(C5+C13)/2</f>
        <v>2032</v>
      </c>
      <c r="D21" s="23">
        <f>(E21-C21)/C21</f>
        <v>1.2303149606299212E-3</v>
      </c>
      <c r="E21" s="1">
        <f>(E5+E13)/2</f>
        <v>2034.5</v>
      </c>
      <c r="F21" s="23">
        <f t="shared" si="1"/>
        <v>2.5313344802162692E-2</v>
      </c>
      <c r="G21" s="1">
        <f>(G5+G13)/2</f>
        <v>2086</v>
      </c>
      <c r="H21" s="23">
        <f t="shared" si="2"/>
        <v>-2.6845637583892617E-2</v>
      </c>
      <c r="I21" s="1">
        <f>(I5+I13)/2</f>
        <v>2030</v>
      </c>
      <c r="J21" s="23">
        <f t="shared" si="3"/>
        <v>-9.8522167487684722E-4</v>
      </c>
      <c r="K21" s="27">
        <f>(K5+K13)/2</f>
        <v>2028</v>
      </c>
      <c r="L21" s="23">
        <f t="shared" si="4"/>
        <v>8.9990138067061146E-2</v>
      </c>
      <c r="M21" s="1">
        <f>(M5+M13)/2</f>
        <v>2210.5</v>
      </c>
      <c r="N21" s="23">
        <f>(O21-M21)/M21</f>
        <v>-4.5238633793259444E-4</v>
      </c>
      <c r="O21" s="1">
        <f>(O5+O13)/2</f>
        <v>2209.5</v>
      </c>
      <c r="P21" s="23">
        <f>(Q21-O21)/O21</f>
        <v>2.9192124915139173E-2</v>
      </c>
      <c r="Q21" s="1">
        <f>(Q5+Q13)/2</f>
        <v>2274</v>
      </c>
      <c r="R21" s="23">
        <f>(S21-Q21)/Q21</f>
        <v>1.0773966578715918E-2</v>
      </c>
      <c r="S21" s="1">
        <f>(S5+S13)/2</f>
        <v>2298.5</v>
      </c>
      <c r="T21" s="23">
        <f>(U21-S21)/S21</f>
        <v>-1.5227322166630411E-2</v>
      </c>
      <c r="U21" s="1">
        <f>(U5+U13)/2</f>
        <v>2263.5</v>
      </c>
      <c r="V21" s="23">
        <f>(W21-U21)/U21</f>
        <v>9.2776673293571907E-3</v>
      </c>
      <c r="W21" s="1">
        <f>(W5+W13)/2</f>
        <v>2284.5</v>
      </c>
      <c r="X21" s="23">
        <f>(Y21-W21)/W21</f>
        <v>4.1584591814401405E-3</v>
      </c>
      <c r="Y21" s="1">
        <f>(Y5+Y13)/2</f>
        <v>2294</v>
      </c>
      <c r="Z21" s="23">
        <f>(AA21-Y21)/Y21</f>
        <v>4.7951176983435052E-3</v>
      </c>
      <c r="AA21" s="1">
        <f>(AA5+AA13)/2</f>
        <v>2305</v>
      </c>
      <c r="AB21" s="23">
        <f>(AC21-AA21)/AA21</f>
        <v>-9.1106290672451198E-2</v>
      </c>
      <c r="AC21" s="1">
        <f>(AC5+AC13)/2</f>
        <v>2095</v>
      </c>
      <c r="AD21" s="23">
        <f>(AE21-AC21)/AC21</f>
        <v>-6.205250596658711E-3</v>
      </c>
      <c r="AE21" s="1">
        <f>(AE5+AE13)/2</f>
        <v>2082</v>
      </c>
      <c r="AF21" s="4"/>
      <c r="AG21" s="23">
        <f>(AE21-C21)/C21</f>
        <v>2.4606299212598427E-2</v>
      </c>
      <c r="AH21" s="18"/>
    </row>
    <row r="22" spans="1:34" ht="15">
      <c r="A22" s="53"/>
      <c r="B22" s="39" t="s">
        <v>27</v>
      </c>
      <c r="C22" s="1">
        <f t="shared" ref="C22:C27" si="54">(C6+C14)/2</f>
        <v>4439</v>
      </c>
      <c r="D22" s="23">
        <f t="shared" ref="D22:D27" si="55">(E22-C22)/C22</f>
        <v>-2.3879252083802659E-2</v>
      </c>
      <c r="E22" s="1">
        <f t="shared" ref="E22:E27" si="56">(E6+E14)/2</f>
        <v>4333</v>
      </c>
      <c r="F22" s="23">
        <f t="shared" si="1"/>
        <v>8.7699053773367189E-3</v>
      </c>
      <c r="G22" s="1">
        <f t="shared" ref="G22:G27" si="57">(G6+G14)/2</f>
        <v>4371</v>
      </c>
      <c r="H22" s="23">
        <f t="shared" si="2"/>
        <v>-1.31548844657973E-2</v>
      </c>
      <c r="I22" s="1">
        <f t="shared" ref="I22:I27" si="58">(I6+I14)/2</f>
        <v>4313.5</v>
      </c>
      <c r="J22" s="23">
        <f t="shared" si="3"/>
        <v>2.5269502724006028E-2</v>
      </c>
      <c r="K22" s="27">
        <f t="shared" ref="K22:K27" si="59">(K6+K14)/2</f>
        <v>4422.5</v>
      </c>
      <c r="L22" s="23">
        <f t="shared" si="4"/>
        <v>0.10457885811192764</v>
      </c>
      <c r="M22" s="1">
        <f t="shared" ref="M22:M27" si="60">(M6+M14)/2</f>
        <v>4885</v>
      </c>
      <c r="N22" s="23">
        <f t="shared" ref="N22:N27" si="61">(O22-M22)/M22</f>
        <v>-8.4953940634595708E-3</v>
      </c>
      <c r="O22" s="1">
        <f t="shared" ref="O22:O27" si="62">(O6+O14)/2</f>
        <v>4843.5</v>
      </c>
      <c r="P22" s="23">
        <f t="shared" ref="P22" si="63">(Q22-O22)/O22</f>
        <v>2.209146278517601E-2</v>
      </c>
      <c r="Q22" s="1">
        <f t="shared" ref="Q22:Q27" si="64">(Q6+Q14)/2</f>
        <v>4950.5</v>
      </c>
      <c r="R22" s="23">
        <f t="shared" ref="R22" si="65">(S22-Q22)/Q22</f>
        <v>-2.5350974649025353E-2</v>
      </c>
      <c r="S22" s="1">
        <f t="shared" ref="S22:U27" si="66">(S6+S14)/2</f>
        <v>4825</v>
      </c>
      <c r="T22" s="23">
        <f t="shared" ref="T22:T27" si="67">(U22-S22)/S22</f>
        <v>1.8756476683937824E-2</v>
      </c>
      <c r="U22" s="1">
        <f t="shared" si="66"/>
        <v>4915.5</v>
      </c>
      <c r="V22" s="23">
        <f t="shared" ref="V22:V27" si="68">(W22-U22)/U22</f>
        <v>2.0343810395687112E-4</v>
      </c>
      <c r="W22" s="1">
        <f t="shared" ref="W22:W27" si="69">(W6+W14)/2</f>
        <v>4916.5</v>
      </c>
      <c r="X22" s="23">
        <f t="shared" ref="X22:X27" si="70">(Y22-W22)/W22</f>
        <v>-3.966236143598088E-3</v>
      </c>
      <c r="Y22" s="1">
        <f t="shared" ref="Y22:Y27" si="71">(Y6+Y14)/2</f>
        <v>4897</v>
      </c>
      <c r="Z22" s="23">
        <f t="shared" ref="Z22:AD27" si="72">(AA22-Y22)/Y22</f>
        <v>-3.5123545027567898E-2</v>
      </c>
      <c r="AA22" s="1">
        <f t="shared" ref="AA22:AC27" si="73">(AA6+AA14)/2</f>
        <v>4725</v>
      </c>
      <c r="AB22" s="23">
        <f t="shared" si="72"/>
        <v>-0.14666666666666667</v>
      </c>
      <c r="AC22" s="1">
        <f t="shared" si="73"/>
        <v>4032</v>
      </c>
      <c r="AD22" s="23">
        <f t="shared" si="72"/>
        <v>2.5917658730158732E-2</v>
      </c>
      <c r="AE22" s="1">
        <f t="shared" ref="AE22" si="74">(AE6+AE14)/2</f>
        <v>4136.5</v>
      </c>
      <c r="AF22" s="4"/>
      <c r="AG22" s="23">
        <f t="shared" ref="AG22:AG27" si="75">(AE22-C22)/C22</f>
        <v>-6.8145978824059469E-2</v>
      </c>
      <c r="AH22" s="18"/>
    </row>
    <row r="23" spans="1:34" ht="15">
      <c r="A23" s="53"/>
      <c r="B23" s="39" t="s">
        <v>28</v>
      </c>
      <c r="C23" s="1">
        <f t="shared" si="54"/>
        <v>6367</v>
      </c>
      <c r="D23" s="23">
        <f t="shared" si="55"/>
        <v>-2.1988377571854878E-3</v>
      </c>
      <c r="E23" s="1">
        <f t="shared" si="56"/>
        <v>6353</v>
      </c>
      <c r="F23" s="23">
        <f t="shared" si="1"/>
        <v>6.0601290728789546E-3</v>
      </c>
      <c r="G23" s="1">
        <f t="shared" si="57"/>
        <v>6391.5</v>
      </c>
      <c r="H23" s="23">
        <f t="shared" si="2"/>
        <v>-1.2438394743018071E-2</v>
      </c>
      <c r="I23" s="1">
        <f t="shared" si="58"/>
        <v>6312</v>
      </c>
      <c r="J23" s="23">
        <f t="shared" si="3"/>
        <v>-4.7528517110266158E-3</v>
      </c>
      <c r="K23" s="27">
        <f t="shared" si="59"/>
        <v>6282</v>
      </c>
      <c r="L23" s="23">
        <f t="shared" si="4"/>
        <v>0.14477873288761542</v>
      </c>
      <c r="M23" s="1">
        <f t="shared" si="60"/>
        <v>7191.5</v>
      </c>
      <c r="N23" s="23">
        <f t="shared" si="61"/>
        <v>-9.7337134116665504E-4</v>
      </c>
      <c r="O23" s="1">
        <f t="shared" si="62"/>
        <v>7184.5</v>
      </c>
      <c r="P23" s="23">
        <f t="shared" ref="P23" si="76">(Q23-O23)/O23</f>
        <v>-1.5449926926021295E-2</v>
      </c>
      <c r="Q23" s="1">
        <f t="shared" si="64"/>
        <v>7073.5</v>
      </c>
      <c r="R23" s="23">
        <f t="shared" ref="R23" si="77">(S23-Q23)/Q23</f>
        <v>2.0004241181876017E-2</v>
      </c>
      <c r="S23" s="1">
        <f t="shared" si="66"/>
        <v>7215</v>
      </c>
      <c r="T23" s="23">
        <f t="shared" si="67"/>
        <v>-7.6230076230076231E-3</v>
      </c>
      <c r="U23" s="1">
        <f t="shared" si="66"/>
        <v>7160</v>
      </c>
      <c r="V23" s="23">
        <f t="shared" si="68"/>
        <v>8.2402234636871508E-3</v>
      </c>
      <c r="W23" s="1">
        <f t="shared" si="69"/>
        <v>7219</v>
      </c>
      <c r="X23" s="23">
        <f t="shared" si="70"/>
        <v>4.2942235766726695E-3</v>
      </c>
      <c r="Y23" s="1">
        <f t="shared" si="71"/>
        <v>7250</v>
      </c>
      <c r="Z23" s="23">
        <f t="shared" si="72"/>
        <v>-2.9241379310344828E-2</v>
      </c>
      <c r="AA23" s="1">
        <f t="shared" si="73"/>
        <v>7038</v>
      </c>
      <c r="AB23" s="23">
        <f t="shared" si="72"/>
        <v>-0.11729184427394146</v>
      </c>
      <c r="AC23" s="1">
        <f t="shared" si="73"/>
        <v>6212.5</v>
      </c>
      <c r="AD23" s="23">
        <f t="shared" si="72"/>
        <v>-9.014084507042254E-3</v>
      </c>
      <c r="AE23" s="1">
        <f t="shared" ref="AE23" si="78">(AE7+AE15)/2</f>
        <v>6156.5</v>
      </c>
      <c r="AF23" s="4"/>
      <c r="AG23" s="23">
        <f t="shared" si="75"/>
        <v>-3.3061096277681799E-2</v>
      </c>
      <c r="AH23" s="18"/>
    </row>
    <row r="24" spans="1:34" ht="15">
      <c r="A24" s="53"/>
      <c r="B24" s="39" t="s">
        <v>29</v>
      </c>
      <c r="C24" s="1">
        <f t="shared" si="54"/>
        <v>426.5</v>
      </c>
      <c r="D24" s="23">
        <f t="shared" si="55"/>
        <v>-2.8135990621336461E-2</v>
      </c>
      <c r="E24" s="1">
        <f t="shared" si="56"/>
        <v>414.5</v>
      </c>
      <c r="F24" s="23">
        <f t="shared" si="1"/>
        <v>1.2062726176115802E-2</v>
      </c>
      <c r="G24" s="1">
        <f t="shared" si="57"/>
        <v>419.5</v>
      </c>
      <c r="H24" s="23">
        <f t="shared" si="2"/>
        <v>1.1918951132300357E-3</v>
      </c>
      <c r="I24" s="1">
        <f t="shared" si="58"/>
        <v>420</v>
      </c>
      <c r="J24" s="23">
        <f t="shared" si="3"/>
        <v>-8.3333333333333332E-3</v>
      </c>
      <c r="K24" s="27">
        <f t="shared" si="59"/>
        <v>416.5</v>
      </c>
      <c r="L24" s="23">
        <f t="shared" si="4"/>
        <v>0.34933973589435774</v>
      </c>
      <c r="M24" s="1">
        <f t="shared" si="60"/>
        <v>562</v>
      </c>
      <c r="N24" s="23">
        <f t="shared" si="61"/>
        <v>3.2918149466192169E-2</v>
      </c>
      <c r="O24" s="1">
        <f t="shared" si="62"/>
        <v>580.5</v>
      </c>
      <c r="P24" s="23">
        <f t="shared" ref="P24" si="79">(Q24-O24)/O24</f>
        <v>-3.0146425495262703E-2</v>
      </c>
      <c r="Q24" s="1">
        <f t="shared" si="64"/>
        <v>563</v>
      </c>
      <c r="R24" s="23">
        <f t="shared" ref="R24" si="80">(S24-Q24)/Q24</f>
        <v>1.9538188277087035E-2</v>
      </c>
      <c r="S24" s="1">
        <f t="shared" si="66"/>
        <v>574</v>
      </c>
      <c r="T24" s="23">
        <f t="shared" si="67"/>
        <v>-1.3937282229965157E-2</v>
      </c>
      <c r="U24" s="1">
        <f t="shared" si="66"/>
        <v>566</v>
      </c>
      <c r="V24" s="23">
        <f t="shared" si="68"/>
        <v>7.0671378091872791E-3</v>
      </c>
      <c r="W24" s="1">
        <f t="shared" si="69"/>
        <v>570</v>
      </c>
      <c r="X24" s="23">
        <f t="shared" si="70"/>
        <v>-6.7543859649122809E-2</v>
      </c>
      <c r="Y24" s="1">
        <f t="shared" si="71"/>
        <v>531.5</v>
      </c>
      <c r="Z24" s="23">
        <f t="shared" si="72"/>
        <v>-7.337723424270931E-2</v>
      </c>
      <c r="AA24" s="1">
        <f t="shared" si="73"/>
        <v>492.5</v>
      </c>
      <c r="AB24" s="23">
        <f t="shared" si="72"/>
        <v>-0.25583756345177666</v>
      </c>
      <c r="AC24" s="1">
        <f t="shared" si="73"/>
        <v>366.5</v>
      </c>
      <c r="AD24" s="23">
        <f t="shared" si="72"/>
        <v>-4.7748976807639835E-2</v>
      </c>
      <c r="AE24" s="1">
        <f t="shared" ref="AE24" si="81">(AE8+AE16)/2</f>
        <v>349</v>
      </c>
      <c r="AF24" s="4"/>
      <c r="AG24" s="23">
        <f t="shared" si="75"/>
        <v>-0.1817116060961313</v>
      </c>
      <c r="AH24" s="18"/>
    </row>
    <row r="25" spans="1:34" ht="15">
      <c r="A25" s="53"/>
      <c r="B25" s="39" t="s">
        <v>30</v>
      </c>
      <c r="C25" s="1">
        <f t="shared" si="54"/>
        <v>74995.5</v>
      </c>
      <c r="D25" s="23">
        <f t="shared" si="55"/>
        <v>1.2060723643418605E-2</v>
      </c>
      <c r="E25" s="1">
        <f t="shared" si="56"/>
        <v>75900</v>
      </c>
      <c r="F25" s="23">
        <f t="shared" si="1"/>
        <v>-3.201581027667984E-3</v>
      </c>
      <c r="G25" s="1">
        <f t="shared" si="57"/>
        <v>75657</v>
      </c>
      <c r="H25" s="23">
        <f t="shared" si="2"/>
        <v>-5.1548435703239624E-4</v>
      </c>
      <c r="I25" s="1">
        <f t="shared" si="58"/>
        <v>75618</v>
      </c>
      <c r="J25" s="23">
        <f t="shared" si="3"/>
        <v>-1.0090190166362506E-2</v>
      </c>
      <c r="K25" s="27">
        <f t="shared" si="59"/>
        <v>74855</v>
      </c>
      <c r="L25" s="23">
        <f t="shared" si="4"/>
        <v>0.11601763409257898</v>
      </c>
      <c r="M25" s="1">
        <f t="shared" si="60"/>
        <v>83539.5</v>
      </c>
      <c r="N25" s="23">
        <f t="shared" si="61"/>
        <v>-1.1365880810873898E-2</v>
      </c>
      <c r="O25" s="1">
        <f t="shared" si="62"/>
        <v>82590</v>
      </c>
      <c r="P25" s="23">
        <f t="shared" ref="P25" si="82">(Q25-O25)/O25</f>
        <v>-3.6929410340234896E-4</v>
      </c>
      <c r="Q25" s="1">
        <f t="shared" si="64"/>
        <v>82559.5</v>
      </c>
      <c r="R25" s="23">
        <f t="shared" ref="R25" si="83">(S25-Q25)/Q25</f>
        <v>8.0366281288040738E-3</v>
      </c>
      <c r="S25" s="1">
        <f t="shared" si="66"/>
        <v>83223</v>
      </c>
      <c r="T25" s="23">
        <f t="shared" si="67"/>
        <v>7.970152481886017E-2</v>
      </c>
      <c r="U25" s="1">
        <f t="shared" si="66"/>
        <v>89856</v>
      </c>
      <c r="V25" s="23">
        <f t="shared" si="68"/>
        <v>7.6900819088319087E-3</v>
      </c>
      <c r="W25" s="1">
        <f t="shared" si="69"/>
        <v>90547</v>
      </c>
      <c r="X25" s="23">
        <f t="shared" si="70"/>
        <v>-6.6136923365765848E-2</v>
      </c>
      <c r="Y25" s="1">
        <f t="shared" si="71"/>
        <v>84558.5</v>
      </c>
      <c r="Z25" s="23">
        <f t="shared" si="72"/>
        <v>-0.12652778845414714</v>
      </c>
      <c r="AA25" s="1">
        <f t="shared" si="73"/>
        <v>73859.5</v>
      </c>
      <c r="AB25" s="23">
        <f t="shared" si="72"/>
        <v>-0.11184749422890759</v>
      </c>
      <c r="AC25" s="1">
        <f t="shared" si="73"/>
        <v>65598.5</v>
      </c>
      <c r="AD25" s="23">
        <f t="shared" si="72"/>
        <v>-5.8309260120277137E-2</v>
      </c>
      <c r="AE25" s="1">
        <f t="shared" ref="AE25" si="84">(AE9+AE17)/2</f>
        <v>61773.5</v>
      </c>
      <c r="AF25" s="4"/>
      <c r="AG25" s="23">
        <f t="shared" si="75"/>
        <v>-0.17630391156802741</v>
      </c>
      <c r="AH25" s="18"/>
    </row>
    <row r="26" spans="1:34" ht="15">
      <c r="A26" s="53"/>
      <c r="B26" s="39" t="s">
        <v>31</v>
      </c>
      <c r="C26" s="1">
        <f t="shared" si="54"/>
        <v>5370</v>
      </c>
      <c r="D26" s="23">
        <f t="shared" si="55"/>
        <v>2.7932960893854749E-3</v>
      </c>
      <c r="E26" s="1">
        <f t="shared" si="56"/>
        <v>5385</v>
      </c>
      <c r="F26" s="23">
        <f t="shared" si="1"/>
        <v>2.4698235840297122E-2</v>
      </c>
      <c r="G26" s="1">
        <f t="shared" si="57"/>
        <v>5518</v>
      </c>
      <c r="H26" s="23">
        <f t="shared" si="2"/>
        <v>1.1417180137731062E-2</v>
      </c>
      <c r="I26" s="1">
        <f t="shared" si="58"/>
        <v>5581</v>
      </c>
      <c r="J26" s="23">
        <f t="shared" si="3"/>
        <v>-3.8702741444185632E-2</v>
      </c>
      <c r="K26" s="27">
        <f t="shared" si="59"/>
        <v>5365</v>
      </c>
      <c r="L26" s="23">
        <f t="shared" si="4"/>
        <v>2.4790307548928237E-2</v>
      </c>
      <c r="M26" s="1">
        <f t="shared" si="60"/>
        <v>5498</v>
      </c>
      <c r="N26" s="23">
        <f t="shared" si="61"/>
        <v>-2.9192433612222627E-2</v>
      </c>
      <c r="O26" s="1">
        <f t="shared" si="62"/>
        <v>5337.5</v>
      </c>
      <c r="P26" s="23">
        <f t="shared" ref="P26" si="85">(Q26-O26)/O26</f>
        <v>1.5550351288056206E-2</v>
      </c>
      <c r="Q26" s="1">
        <f t="shared" si="64"/>
        <v>5420.5</v>
      </c>
      <c r="R26" s="23">
        <f t="shared" ref="R26" si="86">(S26-Q26)/Q26</f>
        <v>-1.3559634720044277E-2</v>
      </c>
      <c r="S26" s="1">
        <f t="shared" si="66"/>
        <v>5347</v>
      </c>
      <c r="T26" s="23">
        <f t="shared" si="67"/>
        <v>1.8092388255096317</v>
      </c>
      <c r="U26" s="1">
        <f t="shared" si="66"/>
        <v>15021</v>
      </c>
      <c r="V26" s="23">
        <f t="shared" si="68"/>
        <v>-8.4548299047999473E-3</v>
      </c>
      <c r="W26" s="1">
        <f t="shared" si="69"/>
        <v>14894</v>
      </c>
      <c r="X26" s="23">
        <f t="shared" si="70"/>
        <v>-0.56331408620921175</v>
      </c>
      <c r="Y26" s="1">
        <f t="shared" si="71"/>
        <v>6504</v>
      </c>
      <c r="Z26" s="23">
        <f t="shared" si="72"/>
        <v>-0.16074723247232472</v>
      </c>
      <c r="AA26" s="1">
        <f t="shared" si="73"/>
        <v>5458.5</v>
      </c>
      <c r="AB26" s="23">
        <f t="shared" si="72"/>
        <v>-1.9327654117431529E-2</v>
      </c>
      <c r="AC26" s="1">
        <f t="shared" si="73"/>
        <v>5353</v>
      </c>
      <c r="AD26" s="23">
        <f t="shared" si="72"/>
        <v>-8.9949560993835234E-2</v>
      </c>
      <c r="AE26" s="1">
        <f t="shared" ref="AE26" si="87">(AE10+AE18)/2</f>
        <v>4871.5</v>
      </c>
      <c r="AF26" s="4"/>
      <c r="AG26" s="23">
        <f t="shared" si="75"/>
        <v>-9.2830540037243947E-2</v>
      </c>
      <c r="AH26" s="18"/>
    </row>
    <row r="27" spans="1:34" s="9" customFormat="1" ht="15">
      <c r="A27" s="53"/>
      <c r="B27" s="38" t="s">
        <v>7</v>
      </c>
      <c r="C27" s="24">
        <f t="shared" si="54"/>
        <v>93630</v>
      </c>
      <c r="D27" s="25">
        <f t="shared" si="55"/>
        <v>8.4374666239453167E-3</v>
      </c>
      <c r="E27" s="24">
        <f t="shared" si="56"/>
        <v>94420</v>
      </c>
      <c r="F27" s="25">
        <f t="shared" si="1"/>
        <v>2.4359245922474053E-4</v>
      </c>
      <c r="G27" s="24">
        <f t="shared" si="57"/>
        <v>94443</v>
      </c>
      <c r="H27" s="25">
        <f t="shared" si="2"/>
        <v>-1.7841449339813433E-3</v>
      </c>
      <c r="I27" s="24">
        <f t="shared" si="58"/>
        <v>94274.5</v>
      </c>
      <c r="J27" s="25">
        <f t="shared" si="3"/>
        <v>-9.6049302833746131E-3</v>
      </c>
      <c r="K27" s="26">
        <f t="shared" si="59"/>
        <v>93369</v>
      </c>
      <c r="L27" s="25">
        <f t="shared" si="4"/>
        <v>0.11264445372661161</v>
      </c>
      <c r="M27" s="24">
        <f t="shared" si="60"/>
        <v>103886.5</v>
      </c>
      <c r="N27" s="25">
        <f t="shared" si="61"/>
        <v>-1.0983140254027232E-2</v>
      </c>
      <c r="O27" s="24">
        <f t="shared" si="62"/>
        <v>102745.5</v>
      </c>
      <c r="P27" s="25">
        <f t="shared" ref="P27" si="88">(Q27-O27)/O27</f>
        <v>9.2948109649571031E-4</v>
      </c>
      <c r="Q27" s="24">
        <f t="shared" si="64"/>
        <v>102841</v>
      </c>
      <c r="R27" s="25">
        <f t="shared" ref="R27" si="89">(S27-Q27)/Q27</f>
        <v>6.237784541184936E-3</v>
      </c>
      <c r="S27" s="24">
        <f t="shared" si="66"/>
        <v>103482.5</v>
      </c>
      <c r="T27" s="25">
        <f t="shared" si="67"/>
        <v>0.1575097238663542</v>
      </c>
      <c r="U27" s="24">
        <f t="shared" si="66"/>
        <v>119782</v>
      </c>
      <c r="V27" s="25">
        <f t="shared" si="68"/>
        <v>5.4181763537092384E-3</v>
      </c>
      <c r="W27" s="24">
        <f t="shared" si="69"/>
        <v>120431</v>
      </c>
      <c r="X27" s="25">
        <f t="shared" si="70"/>
        <v>-0.11953732842872682</v>
      </c>
      <c r="Y27" s="24">
        <f t="shared" si="71"/>
        <v>106035</v>
      </c>
      <c r="Z27" s="25">
        <f t="shared" si="72"/>
        <v>-0.1146461074173622</v>
      </c>
      <c r="AA27" s="24">
        <f t="shared" si="73"/>
        <v>93878.5</v>
      </c>
      <c r="AB27" s="25">
        <f t="shared" si="72"/>
        <v>-0.10887476898331354</v>
      </c>
      <c r="AC27" s="24">
        <f t="shared" si="73"/>
        <v>83657.5</v>
      </c>
      <c r="AD27" s="25">
        <f t="shared" si="72"/>
        <v>-5.1262588530615903E-2</v>
      </c>
      <c r="AE27" s="24">
        <f t="shared" ref="AE27" si="90">(AE11+AE19)/2</f>
        <v>79369</v>
      </c>
      <c r="AF27" s="5"/>
      <c r="AG27" s="25">
        <f t="shared" si="75"/>
        <v>-0.15231229306846097</v>
      </c>
      <c r="AH27" s="19"/>
    </row>
    <row r="28" spans="1:34">
      <c r="A28" s="34"/>
      <c r="B28" s="29"/>
      <c r="C28" s="4"/>
      <c r="D28" s="6"/>
      <c r="E28" s="4"/>
      <c r="F28" s="6"/>
      <c r="G28" s="4"/>
      <c r="H28" s="6"/>
      <c r="I28" s="4"/>
      <c r="J28" s="6"/>
      <c r="K28" s="4"/>
      <c r="L28" s="6"/>
      <c r="M28" s="4"/>
      <c r="N28" s="6"/>
      <c r="O28" s="4"/>
      <c r="P28" s="6"/>
      <c r="Q28" s="4"/>
      <c r="R28" s="6"/>
      <c r="S28" s="4"/>
      <c r="T28" s="6"/>
      <c r="U28" s="4"/>
      <c r="V28" s="6"/>
      <c r="W28" s="4"/>
      <c r="X28" s="6"/>
      <c r="Y28" s="4"/>
      <c r="Z28" s="6"/>
      <c r="AA28" s="4"/>
      <c r="AB28" s="6"/>
      <c r="AC28" s="4"/>
      <c r="AD28" s="6"/>
      <c r="AE28" s="4"/>
      <c r="AF28" s="4"/>
      <c r="AG28" s="6"/>
      <c r="AH28" s="18"/>
    </row>
    <row r="29" spans="1:34" ht="15">
      <c r="A29" s="53" t="s">
        <v>25</v>
      </c>
      <c r="B29" s="40" t="s">
        <v>26</v>
      </c>
      <c r="C29" s="4"/>
      <c r="D29" s="23">
        <f>(E21-$C21)/$C21</f>
        <v>1.2303149606299212E-3</v>
      </c>
      <c r="E29" s="4"/>
      <c r="F29" s="23">
        <f>(G21-$C21)/$C21</f>
        <v>2.6574803149606301E-2</v>
      </c>
      <c r="G29" s="4"/>
      <c r="H29" s="23">
        <f>(I21-$C21)/$C21</f>
        <v>-9.8425196850393699E-4</v>
      </c>
      <c r="I29" s="4"/>
      <c r="J29" s="23">
        <f>(K21-$C21)/$C21</f>
        <v>-1.968503937007874E-3</v>
      </c>
      <c r="K29" s="5"/>
      <c r="L29" s="23">
        <f>(M21-$C21)/$C21</f>
        <v>8.7844488188976375E-2</v>
      </c>
      <c r="M29" s="5"/>
      <c r="N29" s="23">
        <f>(O21-$C21)/$C21</f>
        <v>8.7352362204724407E-2</v>
      </c>
      <c r="O29" s="4"/>
      <c r="P29" s="23">
        <f>(Q21-$C21)/$C21</f>
        <v>0.11909448818897637</v>
      </c>
      <c r="Q29" s="4"/>
      <c r="R29" s="23">
        <f>(S21-$C21)/$C21</f>
        <v>0.1311515748031496</v>
      </c>
      <c r="S29" s="4"/>
      <c r="T29" s="23">
        <f>(U21-$C21)/$C21</f>
        <v>0.11392716535433071</v>
      </c>
      <c r="U29" s="4"/>
      <c r="V29" s="23">
        <f>(W21-$C21)/$C21</f>
        <v>0.12426181102362205</v>
      </c>
      <c r="W29" s="4"/>
      <c r="X29" s="23">
        <f>(Y21-$C21)/$C21</f>
        <v>0.12893700787401574</v>
      </c>
      <c r="Y29" s="4"/>
      <c r="Z29" s="23">
        <f>(AA21-$C21)/$C21</f>
        <v>0.13435039370078741</v>
      </c>
      <c r="AA29" s="4"/>
      <c r="AB29" s="23">
        <f>(AC21-$C21)/$C21</f>
        <v>3.1003937007874016E-2</v>
      </c>
      <c r="AC29" s="4"/>
      <c r="AD29" s="23">
        <f>(AE21-$C21)/$C21</f>
        <v>2.4606299212598427E-2</v>
      </c>
      <c r="AE29" s="4"/>
      <c r="AF29" s="4"/>
      <c r="AG29" s="6"/>
      <c r="AH29" s="18"/>
    </row>
    <row r="30" spans="1:34" ht="15">
      <c r="A30" s="53"/>
      <c r="B30" s="40" t="s">
        <v>27</v>
      </c>
      <c r="C30" s="4"/>
      <c r="D30" s="23">
        <f t="shared" ref="D30:F35" si="91">(E22-$C22)/$C22</f>
        <v>-2.3879252083802659E-2</v>
      </c>
      <c r="E30" s="4"/>
      <c r="F30" s="23">
        <f t="shared" si="91"/>
        <v>-1.5318765487722459E-2</v>
      </c>
      <c r="G30" s="4"/>
      <c r="H30" s="23">
        <f t="shared" ref="H30" si="92">(I22-$C22)/$C22</f>
        <v>-2.8272133363370127E-2</v>
      </c>
      <c r="I30" s="4"/>
      <c r="J30" s="23">
        <f t="shared" ref="J30:L30" si="93">(K22-$C22)/$C22</f>
        <v>-3.7170533904032441E-3</v>
      </c>
      <c r="K30" s="5"/>
      <c r="L30" s="23">
        <f t="shared" si="93"/>
        <v>0.10047307952241495</v>
      </c>
      <c r="M30" s="5"/>
      <c r="N30" s="23">
        <f t="shared" ref="N30" si="94">(O22-$C22)/$C22</f>
        <v>9.1124127055643156E-2</v>
      </c>
      <c r="O30" s="4"/>
      <c r="P30" s="23">
        <f t="shared" ref="P30" si="95">(Q22-$C22)/$C22</f>
        <v>0.11522865510250056</v>
      </c>
      <c r="Q30" s="4"/>
      <c r="R30" s="23">
        <f t="shared" ref="R30" si="96">(S22-$C22)/$C22</f>
        <v>8.6956521739130432E-2</v>
      </c>
      <c r="S30" s="4"/>
      <c r="T30" s="23">
        <f t="shared" ref="T30:T35" si="97">(U22-$C22)/$C22</f>
        <v>0.10734399639558459</v>
      </c>
      <c r="U30" s="4"/>
      <c r="V30" s="23">
        <f t="shared" ref="V30:V35" si="98">(W22-$C22)/$C22</f>
        <v>0.10756927235863933</v>
      </c>
      <c r="W30" s="4"/>
      <c r="X30" s="23">
        <f t="shared" ref="X30" si="99">(Y22-$C22)/$C22</f>
        <v>0.10317639107907187</v>
      </c>
      <c r="Y30" s="4"/>
      <c r="Z30" s="23">
        <f t="shared" ref="Z30" si="100">(AA22-$C22)/$C22</f>
        <v>6.4428925433656234E-2</v>
      </c>
      <c r="AA30" s="4"/>
      <c r="AB30" s="23">
        <f t="shared" ref="AB30:AD30" si="101">(AC22-$C22)/$C22</f>
        <v>-9.1687316963280016E-2</v>
      </c>
      <c r="AC30" s="4"/>
      <c r="AD30" s="23">
        <f t="shared" si="101"/>
        <v>-6.8145978824059469E-2</v>
      </c>
      <c r="AE30" s="4"/>
      <c r="AF30" s="4"/>
      <c r="AG30" s="6"/>
      <c r="AH30" s="18"/>
    </row>
    <row r="31" spans="1:34" ht="15">
      <c r="A31" s="53"/>
      <c r="B31" s="40" t="s">
        <v>28</v>
      </c>
      <c r="C31" s="4"/>
      <c r="D31" s="23">
        <f t="shared" si="91"/>
        <v>-2.1988377571854878E-3</v>
      </c>
      <c r="E31" s="4"/>
      <c r="F31" s="23">
        <f t="shared" si="91"/>
        <v>3.8479660750746036E-3</v>
      </c>
      <c r="G31" s="4"/>
      <c r="H31" s="23">
        <f t="shared" ref="H31" si="102">(I23-$C23)/$C23</f>
        <v>-8.6382911889429873E-3</v>
      </c>
      <c r="I31" s="4"/>
      <c r="J31" s="23">
        <f t="shared" ref="J31:L31" si="103">(K23-$C23)/$C23</f>
        <v>-1.335008638291189E-2</v>
      </c>
      <c r="K31" s="5"/>
      <c r="L31" s="23">
        <f t="shared" si="103"/>
        <v>0.12949583791424532</v>
      </c>
      <c r="M31" s="5"/>
      <c r="N31" s="23">
        <f t="shared" ref="N31" si="104">(O23-$C23)/$C23</f>
        <v>0.12839641903565258</v>
      </c>
      <c r="O31" s="4"/>
      <c r="P31" s="23">
        <f t="shared" ref="P31" si="105">(Q23-$C23)/$C23</f>
        <v>0.11096277681796765</v>
      </c>
      <c r="Q31" s="4"/>
      <c r="R31" s="23">
        <f t="shared" ref="R31" si="106">(S23-$C23)/$C23</f>
        <v>0.13318674414952097</v>
      </c>
      <c r="S31" s="4"/>
      <c r="T31" s="23">
        <f t="shared" si="97"/>
        <v>0.12454845296057798</v>
      </c>
      <c r="U31" s="4"/>
      <c r="V31" s="23">
        <f t="shared" si="98"/>
        <v>0.13381498350871682</v>
      </c>
      <c r="W31" s="4"/>
      <c r="X31" s="23">
        <f t="shared" ref="X31" si="107">(Y23-$C23)/$C23</f>
        <v>0.1386838385424847</v>
      </c>
      <c r="Y31" s="4"/>
      <c r="Z31" s="23">
        <f t="shared" ref="Z31" si="108">(AA23-$C23)/$C23</f>
        <v>0.10538715250510444</v>
      </c>
      <c r="AA31" s="4"/>
      <c r="AB31" s="23">
        <f t="shared" ref="AB31:AD31" si="109">(AC23-$C23)/$C23</f>
        <v>-2.4265745248939846E-2</v>
      </c>
      <c r="AC31" s="4"/>
      <c r="AD31" s="23">
        <f t="shared" si="109"/>
        <v>-3.3061096277681799E-2</v>
      </c>
      <c r="AE31" s="4"/>
      <c r="AF31" s="4"/>
      <c r="AG31" s="6"/>
      <c r="AH31" s="18"/>
    </row>
    <row r="32" spans="1:34" ht="15">
      <c r="A32" s="53"/>
      <c r="B32" s="40" t="s">
        <v>29</v>
      </c>
      <c r="C32" s="4"/>
      <c r="D32" s="23">
        <f t="shared" si="91"/>
        <v>-2.8135990621336461E-2</v>
      </c>
      <c r="E32" s="4"/>
      <c r="F32" s="23">
        <f t="shared" si="91"/>
        <v>-1.6412661195779603E-2</v>
      </c>
      <c r="G32" s="4"/>
      <c r="H32" s="23">
        <f t="shared" ref="H32" si="110">(I24-$C24)/$C24</f>
        <v>-1.5240328253223915E-2</v>
      </c>
      <c r="I32" s="4"/>
      <c r="J32" s="23">
        <f t="shared" ref="J32:L32" si="111">(K24-$C24)/$C24</f>
        <v>-2.3446658851113716E-2</v>
      </c>
      <c r="K32" s="5"/>
      <c r="L32" s="23">
        <f t="shared" si="111"/>
        <v>0.31770222743259086</v>
      </c>
      <c r="M32" s="5"/>
      <c r="N32" s="23">
        <f t="shared" ref="N32" si="112">(O24-$C24)/$C24</f>
        <v>0.36107854630715125</v>
      </c>
      <c r="O32" s="4"/>
      <c r="P32" s="23">
        <f t="shared" ref="P32" si="113">(Q24-$C24)/$C24</f>
        <v>0.32004689331770225</v>
      </c>
      <c r="Q32" s="4"/>
      <c r="R32" s="23">
        <f t="shared" ref="R32" si="114">(S24-$C24)/$C24</f>
        <v>0.34583821805392734</v>
      </c>
      <c r="S32" s="4"/>
      <c r="T32" s="23">
        <f t="shared" si="97"/>
        <v>0.32708089097303633</v>
      </c>
      <c r="U32" s="4"/>
      <c r="V32" s="23">
        <f t="shared" si="98"/>
        <v>0.33645955451348181</v>
      </c>
      <c r="W32" s="4"/>
      <c r="X32" s="23">
        <f t="shared" ref="X32" si="115">(Y24-$C24)/$C24</f>
        <v>0.24618991793669401</v>
      </c>
      <c r="Y32" s="4"/>
      <c r="Z32" s="23">
        <f t="shared" ref="Z32" si="116">(AA24-$C24)/$C24</f>
        <v>0.15474794841735054</v>
      </c>
      <c r="AA32" s="4"/>
      <c r="AB32" s="23">
        <f t="shared" ref="AB32:AD32" si="117">(AC24-$C24)/$C24</f>
        <v>-0.1406799531066823</v>
      </c>
      <c r="AC32" s="4"/>
      <c r="AD32" s="23">
        <f t="shared" si="117"/>
        <v>-0.1817116060961313</v>
      </c>
      <c r="AE32" s="4"/>
      <c r="AF32" s="4"/>
      <c r="AG32" s="6"/>
      <c r="AH32" s="18"/>
    </row>
    <row r="33" spans="1:34" ht="15">
      <c r="A33" s="53"/>
      <c r="B33" s="40" t="s">
        <v>30</v>
      </c>
      <c r="C33" s="4"/>
      <c r="D33" s="23">
        <f t="shared" si="91"/>
        <v>1.2060723643418605E-2</v>
      </c>
      <c r="E33" s="4"/>
      <c r="F33" s="23">
        <f t="shared" si="91"/>
        <v>8.8205292317539048E-3</v>
      </c>
      <c r="G33" s="4"/>
      <c r="H33" s="23">
        <f t="shared" ref="H33" si="118">(I25-$C25)/$C25</f>
        <v>8.3004980298817931E-3</v>
      </c>
      <c r="I33" s="4"/>
      <c r="J33" s="23">
        <f t="shared" ref="J33:L33" si="119">(K25-$C25)/$C25</f>
        <v>-1.8734457400777381E-3</v>
      </c>
      <c r="K33" s="5"/>
      <c r="L33" s="23">
        <f t="shared" si="119"/>
        <v>0.11392683561013661</v>
      </c>
      <c r="M33" s="5"/>
      <c r="N33" s="23">
        <f t="shared" ref="N33" si="120">(O25-$C25)/$C25</f>
        <v>0.10126607596455788</v>
      </c>
      <c r="O33" s="4"/>
      <c r="P33" s="23">
        <f t="shared" ref="P33" si="121">(Q25-$C25)/$C25</f>
        <v>0.10085938489642712</v>
      </c>
      <c r="Q33" s="4"/>
      <c r="R33" s="23">
        <f t="shared" ref="R33" si="122">(S25-$C25)/$C25</f>
        <v>0.1097065823949437</v>
      </c>
      <c r="S33" s="4"/>
      <c r="T33" s="23">
        <f t="shared" si="97"/>
        <v>0.1981518891133468</v>
      </c>
      <c r="U33" s="4"/>
      <c r="V33" s="23">
        <f t="shared" si="98"/>
        <v>0.20736577527985012</v>
      </c>
      <c r="W33" s="4"/>
      <c r="X33" s="23">
        <f t="shared" ref="X33" si="123">(Y25-$C25)/$C25</f>
        <v>0.12751431752571821</v>
      </c>
      <c r="Y33" s="4"/>
      <c r="Z33" s="23">
        <f t="shared" ref="Z33" si="124">(AA25-$C25)/$C25</f>
        <v>-1.5147575521197939E-2</v>
      </c>
      <c r="AA33" s="4"/>
      <c r="AB33" s="23">
        <f t="shared" ref="AB33:AD33" si="125">(AC25-$C25)/$C25</f>
        <v>-0.12530085138441641</v>
      </c>
      <c r="AC33" s="4"/>
      <c r="AD33" s="23">
        <f t="shared" si="125"/>
        <v>-0.17630391156802741</v>
      </c>
      <c r="AE33" s="4"/>
      <c r="AF33" s="4"/>
      <c r="AG33" s="6"/>
      <c r="AH33" s="18"/>
    </row>
    <row r="34" spans="1:34" ht="15">
      <c r="A34" s="53"/>
      <c r="B34" s="40" t="s">
        <v>31</v>
      </c>
      <c r="C34" s="4"/>
      <c r="D34" s="23">
        <f t="shared" si="91"/>
        <v>2.7932960893854749E-3</v>
      </c>
      <c r="E34" s="4"/>
      <c r="F34" s="23">
        <f t="shared" si="91"/>
        <v>2.7560521415270017E-2</v>
      </c>
      <c r="G34" s="4"/>
      <c r="H34" s="23">
        <f t="shared" ref="H34" si="126">(I26-$C26)/$C26</f>
        <v>3.9292364990689013E-2</v>
      </c>
      <c r="I34" s="4"/>
      <c r="J34" s="23">
        <f t="shared" ref="J34:L34" si="127">(K26-$C26)/$C26</f>
        <v>-9.3109869646182495E-4</v>
      </c>
      <c r="K34" s="5"/>
      <c r="L34" s="23">
        <f t="shared" si="127"/>
        <v>2.3836126629422718E-2</v>
      </c>
      <c r="M34" s="5"/>
      <c r="N34" s="23">
        <f t="shared" ref="N34" si="128">(O26-$C26)/$C26</f>
        <v>-6.0521415270018619E-3</v>
      </c>
      <c r="O34" s="4"/>
      <c r="P34" s="23">
        <f t="shared" ref="P34" si="129">(Q26-$C26)/$C26</f>
        <v>9.4040968342644325E-3</v>
      </c>
      <c r="Q34" s="4"/>
      <c r="R34" s="23">
        <f t="shared" ref="R34" si="130">(S26-$C26)/$C26</f>
        <v>-4.2830540037243946E-3</v>
      </c>
      <c r="S34" s="4"/>
      <c r="T34" s="23">
        <f t="shared" si="97"/>
        <v>1.7972067039106145</v>
      </c>
      <c r="U34" s="4"/>
      <c r="V34" s="23">
        <f t="shared" si="98"/>
        <v>1.7735567970204842</v>
      </c>
      <c r="W34" s="4"/>
      <c r="X34" s="23">
        <f t="shared" ref="X34" si="131">(Y26-$C26)/$C26</f>
        <v>0.2111731843575419</v>
      </c>
      <c r="Y34" s="4"/>
      <c r="Z34" s="23">
        <f t="shared" ref="Z34" si="132">(AA26-$C26)/$C26</f>
        <v>1.6480446927374302E-2</v>
      </c>
      <c r="AA34" s="4"/>
      <c r="AB34" s="23">
        <f t="shared" ref="AB34:AD34" si="133">(AC26-$C26)/$C26</f>
        <v>-3.165735567970205E-3</v>
      </c>
      <c r="AC34" s="4"/>
      <c r="AD34" s="23">
        <f t="shared" si="133"/>
        <v>-9.2830540037243947E-2</v>
      </c>
      <c r="AE34" s="4"/>
      <c r="AF34" s="4"/>
      <c r="AG34" s="6"/>
      <c r="AH34" s="18"/>
    </row>
    <row r="35" spans="1:34" s="9" customFormat="1" ht="15">
      <c r="A35" s="53"/>
      <c r="B35" s="30" t="s">
        <v>7</v>
      </c>
      <c r="C35" s="5"/>
      <c r="D35" s="25">
        <f t="shared" si="91"/>
        <v>8.4374666239453167E-3</v>
      </c>
      <c r="E35" s="5"/>
      <c r="F35" s="25">
        <f t="shared" si="91"/>
        <v>8.6831143864146108E-3</v>
      </c>
      <c r="G35" s="5"/>
      <c r="H35" s="25">
        <f t="shared" ref="H35" si="134">(I27-$C27)/$C27</f>
        <v>6.8834775178895653E-3</v>
      </c>
      <c r="I35" s="5"/>
      <c r="J35" s="25">
        <f t="shared" ref="J35:L35" si="135">(K27-$C27)/$C27</f>
        <v>-2.787568087151554E-3</v>
      </c>
      <c r="K35" s="5"/>
      <c r="L35" s="25">
        <f t="shared" si="135"/>
        <v>0.10954288155505713</v>
      </c>
      <c r="M35" s="5"/>
      <c r="N35" s="25">
        <f t="shared" ref="N35" si="136">(O27-$C27)/$C27</f>
        <v>9.735661646908042E-2</v>
      </c>
      <c r="O35" s="5"/>
      <c r="P35" s="25">
        <f t="shared" ref="P35" si="137">(Q27-$C27)/$C27</f>
        <v>9.8376588700202924E-2</v>
      </c>
      <c r="Q35" s="5"/>
      <c r="R35" s="25">
        <f t="shared" ref="R35" si="138">(S27-$C27)/$C27</f>
        <v>0.1052280252055965</v>
      </c>
      <c r="S35" s="5"/>
      <c r="T35" s="25">
        <f t="shared" si="97"/>
        <v>0.27931218626508597</v>
      </c>
      <c r="U35" s="5"/>
      <c r="V35" s="25">
        <f t="shared" si="98"/>
        <v>0.28624372530171954</v>
      </c>
      <c r="W35" s="5"/>
      <c r="X35" s="25">
        <f t="shared" ref="X35" si="139">(Y27-$C27)/$C27</f>
        <v>0.1324895866709388</v>
      </c>
      <c r="Y35" s="5"/>
      <c r="Z35" s="25">
        <f t="shared" ref="Z35" si="140">(AA27-$C27)/$C27</f>
        <v>2.6540638684182422E-3</v>
      </c>
      <c r="AA35" s="5"/>
      <c r="AB35" s="25">
        <f t="shared" ref="AB35:AD35" si="141">(AC27-$C27)/$C27</f>
        <v>-0.1065096657054363</v>
      </c>
      <c r="AC35" s="5"/>
      <c r="AD35" s="25">
        <f t="shared" si="141"/>
        <v>-0.15231229306846097</v>
      </c>
      <c r="AE35" s="5"/>
      <c r="AF35" s="5"/>
      <c r="AG35" s="37"/>
      <c r="AH35" s="19"/>
    </row>
    <row r="36" spans="1:34">
      <c r="A36" s="35"/>
      <c r="B36" s="31"/>
      <c r="C36" s="20"/>
      <c r="D36" s="21"/>
      <c r="E36" s="20"/>
      <c r="F36" s="21"/>
      <c r="G36" s="20"/>
      <c r="H36" s="21"/>
      <c r="I36" s="20"/>
      <c r="J36" s="21"/>
      <c r="K36" s="20"/>
      <c r="L36" s="21"/>
      <c r="M36" s="20"/>
      <c r="N36" s="21"/>
      <c r="O36" s="20"/>
      <c r="P36" s="21"/>
      <c r="Q36" s="20"/>
      <c r="R36" s="21"/>
      <c r="S36" s="20"/>
      <c r="T36" s="21"/>
      <c r="U36" s="20"/>
      <c r="V36" s="21"/>
      <c r="W36" s="20"/>
      <c r="X36" s="21"/>
      <c r="Y36" s="20"/>
      <c r="Z36" s="21"/>
      <c r="AA36" s="20"/>
      <c r="AB36" s="21"/>
      <c r="AC36" s="20"/>
      <c r="AD36" s="21"/>
      <c r="AE36" s="20"/>
      <c r="AF36" s="20"/>
      <c r="AG36" s="21"/>
      <c r="AH36" s="22"/>
    </row>
  </sheetData>
  <mergeCells count="4">
    <mergeCell ref="A5:A11"/>
    <mergeCell ref="A13:A19"/>
    <mergeCell ref="A21:A27"/>
    <mergeCell ref="A29:A35"/>
  </mergeCells>
  <conditionalFormatting sqref="D4:D1048576 F4:F1048576 H4:H1048576 J4:J1048576 L4:L1048576 N4:N1048576 P4:P1048576 R4:R1048576 X4:X1048576 Z4:Z1048576 AB4:AB1048576 V4:V1048576 T4:T1048576 AG4:AG1048576">
    <cfRule type="colorScale" priority="25">
      <colorScale>
        <cfvo type="num" val="-0.2"/>
        <cfvo type="num" val="0"/>
        <cfvo type="num" val="0.2"/>
        <color rgb="FF00B050"/>
        <color theme="0"/>
        <color rgb="FFFF0000"/>
      </colorScale>
    </cfRule>
  </conditionalFormatting>
  <conditionalFormatting sqref="AD4:AD1048576">
    <cfRule type="colorScale" priority="1">
      <colorScale>
        <cfvo type="num" val="-0.2"/>
        <cfvo type="num" val="0"/>
        <cfvo type="num" val="0.2"/>
        <color rgb="FF00B050"/>
        <color theme="0"/>
        <color rgb="FFFF0000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E20"/>
  <sheetViews>
    <sheetView workbookViewId="0">
      <selection activeCell="E26" sqref="E26"/>
    </sheetView>
  </sheetViews>
  <sheetFormatPr baseColWidth="10" defaultRowHeight="15"/>
  <cols>
    <col min="1" max="7" width="14.7109375" customWidth="1"/>
  </cols>
  <sheetData>
    <row r="2" spans="1:5" s="43" customFormat="1">
      <c r="A2" s="43" t="s">
        <v>42</v>
      </c>
      <c r="B2" s="43" t="s">
        <v>41</v>
      </c>
      <c r="C2" s="43" t="s">
        <v>39</v>
      </c>
      <c r="D2" s="45" t="s">
        <v>43</v>
      </c>
      <c r="E2" s="43" t="s">
        <v>40</v>
      </c>
    </row>
    <row r="3" spans="1:5" s="43" customFormat="1">
      <c r="A3" s="43" t="s">
        <v>35</v>
      </c>
      <c r="B3" s="43" t="s">
        <v>36</v>
      </c>
      <c r="C3" s="43" t="s">
        <v>37</v>
      </c>
      <c r="D3" s="43" t="s">
        <v>37</v>
      </c>
      <c r="E3" s="43" t="s">
        <v>38</v>
      </c>
    </row>
    <row r="4" spans="1:5">
      <c r="A4">
        <v>2289</v>
      </c>
      <c r="B4">
        <v>2464</v>
      </c>
      <c r="C4">
        <v>2356</v>
      </c>
      <c r="D4">
        <v>2340</v>
      </c>
      <c r="E4">
        <v>2324</v>
      </c>
    </row>
    <row r="5" spans="1:5">
      <c r="A5">
        <v>5045</v>
      </c>
      <c r="B5">
        <v>11187</v>
      </c>
      <c r="C5">
        <v>5135</v>
      </c>
      <c r="D5">
        <v>5133</v>
      </c>
      <c r="E5">
        <v>4635</v>
      </c>
    </row>
    <row r="6" spans="1:5">
      <c r="A6">
        <v>7082</v>
      </c>
      <c r="B6">
        <v>14336</v>
      </c>
      <c r="C6">
        <v>7534</v>
      </c>
      <c r="D6">
        <v>7519</v>
      </c>
      <c r="E6">
        <v>7098</v>
      </c>
    </row>
    <row r="7" spans="1:5">
      <c r="A7">
        <v>525</v>
      </c>
      <c r="B7">
        <v>485</v>
      </c>
      <c r="C7">
        <v>492</v>
      </c>
      <c r="D7">
        <v>516</v>
      </c>
      <c r="E7">
        <v>500</v>
      </c>
    </row>
    <row r="8" spans="1:5">
      <c r="A8">
        <v>75693</v>
      </c>
      <c r="B8" s="44">
        <f>4*A8</f>
        <v>302772</v>
      </c>
      <c r="C8">
        <v>101029</v>
      </c>
      <c r="D8" s="44">
        <f>4*A8</f>
        <v>302772</v>
      </c>
      <c r="E8">
        <v>75863</v>
      </c>
    </row>
    <row r="9" spans="1:5">
      <c r="A9">
        <v>5679</v>
      </c>
      <c r="B9" s="44">
        <f>4*A9</f>
        <v>22716</v>
      </c>
      <c r="C9">
        <v>6912</v>
      </c>
      <c r="D9" s="44">
        <f>4*A9</f>
        <v>22716</v>
      </c>
      <c r="E9">
        <v>5461</v>
      </c>
    </row>
    <row r="10" spans="1:5" s="41" customFormat="1">
      <c r="A10" s="41">
        <f>SUM(A4:A9)</f>
        <v>96313</v>
      </c>
      <c r="B10" s="41">
        <f>SUM(B4:B9)</f>
        <v>353960</v>
      </c>
      <c r="C10" s="41">
        <f t="shared" ref="C10:E10" si="0">SUM(C4:C9)</f>
        <v>123458</v>
      </c>
      <c r="D10" s="41">
        <f t="shared" si="0"/>
        <v>340996</v>
      </c>
      <c r="E10" s="41">
        <f t="shared" si="0"/>
        <v>95881</v>
      </c>
    </row>
    <row r="11" spans="1:5">
      <c r="B11" s="42">
        <f>(B10-$A10)/$A10</f>
        <v>2.6751009728697062</v>
      </c>
      <c r="C11" s="42">
        <f>(C10-$A10)/$A10</f>
        <v>0.28184149595589381</v>
      </c>
      <c r="D11" s="42">
        <f>(D10-$A10)/$A10</f>
        <v>2.5404981674332645</v>
      </c>
      <c r="E11" s="42">
        <f>(E10-$A10)/$A10</f>
        <v>-4.4853758059659648E-3</v>
      </c>
    </row>
    <row r="12" spans="1:5">
      <c r="E12" s="43"/>
    </row>
    <row r="13" spans="1:5">
      <c r="E13" s="43"/>
    </row>
    <row r="20" spans="5:5">
      <c r="E20" s="4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3:F11"/>
  <sheetViews>
    <sheetView tabSelected="1" workbookViewId="0">
      <selection activeCell="G15" sqref="G15"/>
    </sheetView>
  </sheetViews>
  <sheetFormatPr baseColWidth="10" defaultRowHeight="15"/>
  <cols>
    <col min="4" max="4" width="15.28515625" style="47" customWidth="1"/>
    <col min="5" max="5" width="45.5703125" customWidth="1"/>
  </cols>
  <sheetData>
    <row r="3" spans="4:6">
      <c r="D3" s="46">
        <v>41265</v>
      </c>
      <c r="E3" t="s">
        <v>50</v>
      </c>
      <c r="F3" t="s">
        <v>51</v>
      </c>
    </row>
    <row r="4" spans="4:6">
      <c r="D4" s="46">
        <v>41247</v>
      </c>
      <c r="E4" t="s">
        <v>48</v>
      </c>
      <c r="F4" t="s">
        <v>51</v>
      </c>
    </row>
    <row r="5" spans="4:6">
      <c r="D5" s="46">
        <v>41245</v>
      </c>
      <c r="E5" t="s">
        <v>54</v>
      </c>
      <c r="F5" t="s">
        <v>51</v>
      </c>
    </row>
    <row r="6" spans="4:6">
      <c r="D6" s="46">
        <v>41242</v>
      </c>
      <c r="E6" t="s">
        <v>55</v>
      </c>
      <c r="F6" t="s">
        <v>51</v>
      </c>
    </row>
    <row r="7" spans="4:6">
      <c r="D7" s="46">
        <v>41241</v>
      </c>
      <c r="E7" t="s">
        <v>56</v>
      </c>
      <c r="F7" t="s">
        <v>51</v>
      </c>
    </row>
    <row r="8" spans="4:6" s="49" customFormat="1">
      <c r="D8" s="48">
        <v>41235</v>
      </c>
      <c r="E8" s="49" t="s">
        <v>57</v>
      </c>
      <c r="F8" s="49" t="s">
        <v>51</v>
      </c>
    </row>
    <row r="9" spans="4:6">
      <c r="D9" s="46">
        <v>41235</v>
      </c>
      <c r="E9" t="s">
        <v>58</v>
      </c>
      <c r="F9" t="s">
        <v>52</v>
      </c>
    </row>
    <row r="10" spans="4:6">
      <c r="D10" s="46">
        <v>41234</v>
      </c>
      <c r="E10" t="s">
        <v>53</v>
      </c>
      <c r="F10" t="s">
        <v>52</v>
      </c>
    </row>
    <row r="11" spans="4:6">
      <c r="D11" s="46">
        <v>41223</v>
      </c>
      <c r="E11" t="s">
        <v>49</v>
      </c>
      <c r="F11" t="s">
        <v>52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17"/>
  <sheetViews>
    <sheetView workbookViewId="0">
      <selection activeCell="J15" sqref="J15"/>
    </sheetView>
  </sheetViews>
  <sheetFormatPr baseColWidth="10" defaultRowHeight="15"/>
  <cols>
    <col min="2" max="2" width="18.28515625" style="50" bestFit="1" customWidth="1"/>
    <col min="3" max="3" width="14" bestFit="1" customWidth="1"/>
    <col min="4" max="4" width="11.42578125" style="52"/>
    <col min="6" max="6" width="18.7109375" customWidth="1"/>
    <col min="7" max="7" width="14" bestFit="1" customWidth="1"/>
    <col min="8" max="8" width="11.42578125" style="52"/>
  </cols>
  <sheetData>
    <row r="1" spans="1:8">
      <c r="A1">
        <v>25000</v>
      </c>
      <c r="B1" s="50">
        <v>55695304</v>
      </c>
      <c r="D1" s="52">
        <f>AVERAGE(D2:D317)</f>
        <v>702.59267459459454</v>
      </c>
      <c r="F1">
        <v>12137320</v>
      </c>
      <c r="H1" s="52">
        <f>AVERAGE(H2:H317)</f>
        <v>81058.535710967713</v>
      </c>
    </row>
    <row r="2" spans="1:8">
      <c r="A2">
        <v>50000</v>
      </c>
      <c r="B2" s="50">
        <v>26442544</v>
      </c>
      <c r="C2" s="51">
        <f>B2-B1</f>
        <v>-29252760</v>
      </c>
      <c r="D2" s="52" t="str">
        <f>IF(C2&gt;0,C2,"")</f>
        <v/>
      </c>
      <c r="F2">
        <v>22098392</v>
      </c>
      <c r="G2" s="51">
        <f>F2-F1</f>
        <v>9961072</v>
      </c>
      <c r="H2" s="52">
        <f>IF(G2&gt;0,G2,"")</f>
        <v>9961072</v>
      </c>
    </row>
    <row r="3" spans="1:8">
      <c r="A3">
        <v>75000</v>
      </c>
      <c r="B3" s="50">
        <v>43079056</v>
      </c>
      <c r="C3" s="51">
        <f t="shared" ref="C3:C66" si="0">B3-B2</f>
        <v>16636512</v>
      </c>
      <c r="D3" s="52">
        <f>IF(C3&gt;0,C3/25000,"")</f>
        <v>665.46047999999996</v>
      </c>
      <c r="F3">
        <v>31655576</v>
      </c>
      <c r="G3" s="51">
        <f t="shared" ref="G3:G66" si="1">F3-F2</f>
        <v>9557184</v>
      </c>
      <c r="H3" s="52">
        <f>IF(G3&gt;0,G3/25000,"")</f>
        <v>382.28735999999998</v>
      </c>
    </row>
    <row r="4" spans="1:8">
      <c r="A4">
        <v>100000</v>
      </c>
      <c r="B4" s="50">
        <v>62861272</v>
      </c>
      <c r="C4" s="51">
        <f t="shared" si="0"/>
        <v>19782216</v>
      </c>
      <c r="D4" s="52">
        <f t="shared" ref="D4:D67" si="2">IF(C4&gt;0,C4/25000,"")</f>
        <v>791.28863999999999</v>
      </c>
      <c r="F4">
        <v>42247344</v>
      </c>
      <c r="G4" s="51">
        <f t="shared" si="1"/>
        <v>10591768</v>
      </c>
      <c r="H4" s="52">
        <f t="shared" ref="H4:H67" si="3">IF(G4&gt;0,G4/25000,"")</f>
        <v>423.67072000000002</v>
      </c>
    </row>
    <row r="5" spans="1:8">
      <c r="A5">
        <v>125000</v>
      </c>
      <c r="B5" s="50">
        <v>79497680</v>
      </c>
      <c r="C5" s="51">
        <f t="shared" si="0"/>
        <v>16636408</v>
      </c>
      <c r="D5" s="52">
        <f t="shared" si="2"/>
        <v>665.45632000000001</v>
      </c>
      <c r="F5">
        <v>51783376</v>
      </c>
      <c r="G5" s="51">
        <f t="shared" si="1"/>
        <v>9536032</v>
      </c>
      <c r="H5" s="52">
        <f t="shared" si="3"/>
        <v>381.44128000000001</v>
      </c>
    </row>
    <row r="6" spans="1:8">
      <c r="A6">
        <v>150000</v>
      </c>
      <c r="B6" s="50">
        <v>62699752</v>
      </c>
      <c r="C6" s="51">
        <f t="shared" si="0"/>
        <v>-16797928</v>
      </c>
      <c r="D6" s="52" t="str">
        <f t="shared" si="2"/>
        <v/>
      </c>
      <c r="F6">
        <v>61330128</v>
      </c>
      <c r="G6" s="51">
        <f t="shared" si="1"/>
        <v>9546752</v>
      </c>
      <c r="H6" s="52">
        <f t="shared" si="3"/>
        <v>381.87007999999997</v>
      </c>
    </row>
    <row r="7" spans="1:8">
      <c r="A7">
        <v>175000</v>
      </c>
      <c r="B7" s="50">
        <v>80490320</v>
      </c>
      <c r="C7" s="51">
        <f t="shared" si="0"/>
        <v>17790568</v>
      </c>
      <c r="D7" s="52">
        <f t="shared" si="2"/>
        <v>711.62271999999996</v>
      </c>
      <c r="F7">
        <v>70866192</v>
      </c>
      <c r="G7" s="51">
        <f t="shared" si="1"/>
        <v>9536064</v>
      </c>
      <c r="H7" s="52">
        <f t="shared" si="3"/>
        <v>381.44256000000001</v>
      </c>
    </row>
    <row r="8" spans="1:8">
      <c r="A8">
        <v>200000</v>
      </c>
      <c r="B8" s="50">
        <v>103301896</v>
      </c>
      <c r="C8" s="51">
        <f t="shared" si="0"/>
        <v>22811576</v>
      </c>
      <c r="D8" s="52">
        <f t="shared" si="2"/>
        <v>912.46303999999998</v>
      </c>
      <c r="F8">
        <v>82499248</v>
      </c>
      <c r="G8" s="51">
        <f t="shared" si="1"/>
        <v>11633056</v>
      </c>
      <c r="H8" s="52">
        <f t="shared" si="3"/>
        <v>465.32224000000002</v>
      </c>
    </row>
    <row r="9" spans="1:8">
      <c r="A9">
        <v>225000</v>
      </c>
      <c r="B9" s="50">
        <v>119183720</v>
      </c>
      <c r="C9" s="51">
        <f t="shared" si="0"/>
        <v>15881824</v>
      </c>
      <c r="D9" s="52">
        <f t="shared" si="2"/>
        <v>635.27296000000001</v>
      </c>
      <c r="F9">
        <v>92051496</v>
      </c>
      <c r="G9" s="51">
        <f t="shared" si="1"/>
        <v>9552248</v>
      </c>
      <c r="H9" s="52">
        <f t="shared" si="3"/>
        <v>382.08992000000001</v>
      </c>
    </row>
    <row r="10" spans="1:8">
      <c r="A10">
        <v>250000</v>
      </c>
      <c r="B10" s="50">
        <v>103920560</v>
      </c>
      <c r="C10" s="51">
        <f t="shared" si="0"/>
        <v>-15263160</v>
      </c>
      <c r="D10" s="52" t="str">
        <f t="shared" si="2"/>
        <v/>
      </c>
      <c r="F10">
        <v>101587464</v>
      </c>
      <c r="G10" s="51">
        <f t="shared" si="1"/>
        <v>9535968</v>
      </c>
      <c r="H10" s="52">
        <f t="shared" si="3"/>
        <v>381.43871999999999</v>
      </c>
    </row>
    <row r="11" spans="1:8">
      <c r="A11">
        <v>275000</v>
      </c>
      <c r="B11" s="50">
        <v>121462184</v>
      </c>
      <c r="C11" s="51">
        <f t="shared" si="0"/>
        <v>17541624</v>
      </c>
      <c r="D11" s="52">
        <f t="shared" si="2"/>
        <v>701.66495999999995</v>
      </c>
      <c r="F11">
        <v>111131496</v>
      </c>
      <c r="G11" s="51">
        <f t="shared" si="1"/>
        <v>9544032</v>
      </c>
      <c r="H11" s="52">
        <f t="shared" si="3"/>
        <v>381.76128</v>
      </c>
    </row>
    <row r="12" spans="1:8">
      <c r="A12">
        <v>300000</v>
      </c>
      <c r="B12" s="50">
        <v>137750824</v>
      </c>
      <c r="C12" s="51">
        <f t="shared" si="0"/>
        <v>16288640</v>
      </c>
      <c r="D12" s="52">
        <f t="shared" si="2"/>
        <v>651.54560000000004</v>
      </c>
      <c r="F12">
        <v>120675464</v>
      </c>
      <c r="G12" s="51">
        <f t="shared" si="1"/>
        <v>9543968</v>
      </c>
      <c r="H12" s="52">
        <f t="shared" si="3"/>
        <v>381.75871999999998</v>
      </c>
    </row>
    <row r="13" spans="1:8">
      <c r="A13">
        <v>325000</v>
      </c>
      <c r="B13" s="50">
        <v>154039448</v>
      </c>
      <c r="C13" s="51">
        <f t="shared" si="0"/>
        <v>16288624</v>
      </c>
      <c r="D13" s="52">
        <f t="shared" si="2"/>
        <v>651.54495999999995</v>
      </c>
      <c r="F13">
        <v>130243744</v>
      </c>
      <c r="G13" s="51">
        <f t="shared" si="1"/>
        <v>9568280</v>
      </c>
      <c r="H13" s="52">
        <f t="shared" si="3"/>
        <v>382.7312</v>
      </c>
    </row>
    <row r="14" spans="1:8">
      <c r="A14">
        <v>350000</v>
      </c>
      <c r="B14" s="50">
        <v>140864008</v>
      </c>
      <c r="C14" s="51">
        <f t="shared" si="0"/>
        <v>-13175440</v>
      </c>
      <c r="D14" s="52" t="str">
        <f t="shared" si="2"/>
        <v/>
      </c>
      <c r="F14">
        <v>139787744</v>
      </c>
      <c r="G14" s="51">
        <f t="shared" si="1"/>
        <v>9544000</v>
      </c>
      <c r="H14" s="52">
        <f t="shared" si="3"/>
        <v>381.76</v>
      </c>
    </row>
    <row r="15" spans="1:8">
      <c r="A15">
        <v>375000</v>
      </c>
      <c r="B15" s="50">
        <v>156320456</v>
      </c>
      <c r="C15" s="51">
        <f t="shared" si="0"/>
        <v>15456448</v>
      </c>
      <c r="D15" s="52">
        <f t="shared" si="2"/>
        <v>618.25792000000001</v>
      </c>
      <c r="F15">
        <v>149331744</v>
      </c>
      <c r="G15" s="51">
        <f t="shared" si="1"/>
        <v>9544000</v>
      </c>
      <c r="H15" s="52">
        <f t="shared" si="3"/>
        <v>381.76</v>
      </c>
    </row>
    <row r="16" spans="1:8">
      <c r="A16">
        <v>400000</v>
      </c>
      <c r="B16" s="50">
        <v>186936032</v>
      </c>
      <c r="C16" s="51">
        <f t="shared" si="0"/>
        <v>30615576</v>
      </c>
      <c r="D16" s="52">
        <f t="shared" si="2"/>
        <v>1224.6230399999999</v>
      </c>
      <c r="F16">
        <v>163070048</v>
      </c>
      <c r="G16" s="51">
        <f t="shared" si="1"/>
        <v>13738304</v>
      </c>
      <c r="H16" s="52">
        <f t="shared" si="3"/>
        <v>549.53215999999998</v>
      </c>
    </row>
    <row r="17" spans="1:8">
      <c r="A17">
        <v>425000</v>
      </c>
      <c r="B17" s="50">
        <v>202392464</v>
      </c>
      <c r="C17" s="51">
        <f t="shared" si="0"/>
        <v>15456432</v>
      </c>
      <c r="D17" s="52">
        <f t="shared" si="2"/>
        <v>618.25728000000004</v>
      </c>
      <c r="F17">
        <v>172614048</v>
      </c>
      <c r="G17" s="51">
        <f t="shared" si="1"/>
        <v>9544000</v>
      </c>
      <c r="H17" s="52">
        <f t="shared" si="3"/>
        <v>381.76</v>
      </c>
    </row>
    <row r="18" spans="1:8">
      <c r="A18">
        <v>450000</v>
      </c>
      <c r="B18" s="50">
        <v>220424952</v>
      </c>
      <c r="C18" s="51">
        <f t="shared" si="0"/>
        <v>18032488</v>
      </c>
      <c r="D18" s="52">
        <f t="shared" si="2"/>
        <v>721.29952000000003</v>
      </c>
      <c r="F18">
        <v>182158048</v>
      </c>
      <c r="G18" s="51">
        <f t="shared" si="1"/>
        <v>9544000</v>
      </c>
      <c r="H18" s="52">
        <f t="shared" si="3"/>
        <v>381.76</v>
      </c>
    </row>
    <row r="19" spans="1:8">
      <c r="A19">
        <v>475000</v>
      </c>
      <c r="B19" s="50">
        <v>235881392</v>
      </c>
      <c r="C19" s="51">
        <f t="shared" si="0"/>
        <v>15456440</v>
      </c>
      <c r="D19" s="52">
        <f t="shared" si="2"/>
        <v>618.25760000000002</v>
      </c>
      <c r="F19">
        <v>191738488</v>
      </c>
      <c r="G19" s="51">
        <f t="shared" si="1"/>
        <v>9580440</v>
      </c>
      <c r="H19" s="52">
        <f t="shared" si="3"/>
        <v>383.2176</v>
      </c>
    </row>
    <row r="20" spans="1:8">
      <c r="A20">
        <v>500000</v>
      </c>
      <c r="B20" s="50">
        <v>251337896</v>
      </c>
      <c r="C20" s="51">
        <f t="shared" si="0"/>
        <v>15456504</v>
      </c>
      <c r="D20" s="52">
        <f t="shared" si="2"/>
        <v>618.26016000000004</v>
      </c>
      <c r="F20">
        <v>201282456</v>
      </c>
      <c r="G20" s="51">
        <f t="shared" si="1"/>
        <v>9543968</v>
      </c>
      <c r="H20" s="52">
        <f t="shared" si="3"/>
        <v>381.75871999999998</v>
      </c>
    </row>
    <row r="21" spans="1:8">
      <c r="A21">
        <v>525000</v>
      </c>
      <c r="B21" s="50">
        <v>211932032</v>
      </c>
      <c r="C21" s="51">
        <f t="shared" si="0"/>
        <v>-39405864</v>
      </c>
      <c r="D21" s="52" t="str">
        <f t="shared" si="2"/>
        <v/>
      </c>
      <c r="F21">
        <v>210826488</v>
      </c>
      <c r="G21" s="51">
        <f t="shared" si="1"/>
        <v>9544032</v>
      </c>
      <c r="H21" s="52">
        <f t="shared" si="3"/>
        <v>381.76128</v>
      </c>
    </row>
    <row r="22" spans="1:8">
      <c r="A22">
        <v>550000</v>
      </c>
      <c r="B22" s="50">
        <v>229585800</v>
      </c>
      <c r="C22" s="51">
        <f t="shared" si="0"/>
        <v>17653768</v>
      </c>
      <c r="D22" s="52">
        <f t="shared" si="2"/>
        <v>706.15071999999998</v>
      </c>
      <c r="F22">
        <v>220370456</v>
      </c>
      <c r="G22" s="51">
        <f t="shared" si="1"/>
        <v>9543968</v>
      </c>
      <c r="H22" s="52">
        <f t="shared" si="3"/>
        <v>381.75871999999998</v>
      </c>
    </row>
    <row r="23" spans="1:8">
      <c r="A23">
        <v>575000</v>
      </c>
      <c r="B23" s="50">
        <v>244717608</v>
      </c>
      <c r="C23" s="51">
        <f t="shared" si="0"/>
        <v>15131808</v>
      </c>
      <c r="D23" s="52">
        <f t="shared" si="2"/>
        <v>605.27232000000004</v>
      </c>
      <c r="F23">
        <v>229913984</v>
      </c>
      <c r="G23" s="51">
        <f t="shared" si="1"/>
        <v>9543528</v>
      </c>
      <c r="H23" s="52">
        <f t="shared" si="3"/>
        <v>381.74112000000002</v>
      </c>
    </row>
    <row r="24" spans="1:8">
      <c r="A24">
        <v>600000</v>
      </c>
      <c r="B24" s="50">
        <v>262371408</v>
      </c>
      <c r="C24" s="51">
        <f t="shared" si="0"/>
        <v>17653800</v>
      </c>
      <c r="D24" s="52">
        <f t="shared" si="2"/>
        <v>706.15200000000004</v>
      </c>
      <c r="F24">
        <v>239457920</v>
      </c>
      <c r="G24" s="51">
        <f t="shared" si="1"/>
        <v>9543936</v>
      </c>
      <c r="H24" s="52">
        <f t="shared" si="3"/>
        <v>381.75743999999997</v>
      </c>
    </row>
    <row r="25" spans="1:8">
      <c r="A25">
        <v>625000</v>
      </c>
      <c r="B25" s="50">
        <v>277503240</v>
      </c>
      <c r="C25" s="51">
        <f t="shared" si="0"/>
        <v>15131832</v>
      </c>
      <c r="D25" s="52">
        <f t="shared" si="2"/>
        <v>605.27328</v>
      </c>
      <c r="F25">
        <v>249002080</v>
      </c>
      <c r="G25" s="51">
        <f t="shared" si="1"/>
        <v>9544160</v>
      </c>
      <c r="H25" s="52">
        <f t="shared" si="3"/>
        <v>381.76639999999998</v>
      </c>
    </row>
    <row r="26" spans="1:8">
      <c r="A26">
        <v>650000</v>
      </c>
      <c r="B26" s="50">
        <v>295156976</v>
      </c>
      <c r="C26" s="51">
        <f t="shared" si="0"/>
        <v>17653736</v>
      </c>
      <c r="D26" s="52">
        <f t="shared" si="2"/>
        <v>706.14944000000003</v>
      </c>
      <c r="F26">
        <v>279450720</v>
      </c>
      <c r="G26" s="51">
        <f t="shared" si="1"/>
        <v>30448640</v>
      </c>
      <c r="H26" s="52">
        <f t="shared" si="3"/>
        <v>1217.9456</v>
      </c>
    </row>
    <row r="27" spans="1:8">
      <c r="A27">
        <v>675000</v>
      </c>
      <c r="B27" s="50">
        <v>312810800</v>
      </c>
      <c r="C27" s="51">
        <f t="shared" si="0"/>
        <v>17653824</v>
      </c>
      <c r="D27" s="52">
        <f t="shared" si="2"/>
        <v>706.15296000000001</v>
      </c>
      <c r="F27">
        <v>298396616</v>
      </c>
      <c r="G27" s="51">
        <f t="shared" si="1"/>
        <v>18945896</v>
      </c>
      <c r="H27" s="52">
        <f t="shared" si="3"/>
        <v>757.83583999999996</v>
      </c>
    </row>
    <row r="28" spans="1:8">
      <c r="A28">
        <v>700000</v>
      </c>
      <c r="B28" s="50">
        <v>271782744</v>
      </c>
      <c r="C28" s="51">
        <f t="shared" si="0"/>
        <v>-41028056</v>
      </c>
      <c r="D28" s="52" t="str">
        <f t="shared" si="2"/>
        <v/>
      </c>
      <c r="F28">
        <v>317342544</v>
      </c>
      <c r="G28" s="51">
        <f t="shared" si="1"/>
        <v>18945928</v>
      </c>
      <c r="H28" s="52">
        <f t="shared" si="3"/>
        <v>757.83712000000003</v>
      </c>
    </row>
    <row r="29" spans="1:8">
      <c r="A29">
        <v>725000</v>
      </c>
      <c r="B29" s="50">
        <v>287207408</v>
      </c>
      <c r="C29" s="51">
        <f t="shared" si="0"/>
        <v>15424664</v>
      </c>
      <c r="D29" s="52">
        <f t="shared" si="2"/>
        <v>616.98656000000005</v>
      </c>
      <c r="F29">
        <v>336288408</v>
      </c>
      <c r="G29" s="51">
        <f t="shared" si="1"/>
        <v>18945864</v>
      </c>
      <c r="H29" s="52">
        <f t="shared" si="3"/>
        <v>757.83456000000001</v>
      </c>
    </row>
    <row r="30" spans="1:8">
      <c r="A30">
        <v>750000</v>
      </c>
      <c r="B30" s="50">
        <v>302632184</v>
      </c>
      <c r="C30" s="51">
        <f t="shared" si="0"/>
        <v>15424776</v>
      </c>
      <c r="D30" s="52">
        <f t="shared" si="2"/>
        <v>616.99104</v>
      </c>
      <c r="F30">
        <v>355234288</v>
      </c>
      <c r="G30" s="51">
        <f t="shared" si="1"/>
        <v>18945880</v>
      </c>
      <c r="H30" s="52">
        <f t="shared" si="3"/>
        <v>757.83519999999999</v>
      </c>
    </row>
    <row r="31" spans="1:8">
      <c r="A31">
        <v>775000</v>
      </c>
      <c r="B31" s="50">
        <v>321913096</v>
      </c>
      <c r="C31" s="51">
        <f t="shared" si="0"/>
        <v>19280912</v>
      </c>
      <c r="D31" s="52">
        <f t="shared" si="2"/>
        <v>771.23648000000003</v>
      </c>
      <c r="F31">
        <v>374180216</v>
      </c>
      <c r="G31" s="51">
        <f t="shared" si="1"/>
        <v>18945928</v>
      </c>
      <c r="H31" s="52">
        <f t="shared" si="3"/>
        <v>757.83712000000003</v>
      </c>
    </row>
    <row r="32" spans="1:8">
      <c r="A32">
        <v>800000</v>
      </c>
      <c r="B32" s="50">
        <v>362503784</v>
      </c>
      <c r="C32" s="51">
        <f t="shared" si="0"/>
        <v>40590688</v>
      </c>
      <c r="D32" s="52">
        <f t="shared" si="2"/>
        <v>1623.62752</v>
      </c>
      <c r="F32">
        <v>413406616</v>
      </c>
      <c r="G32" s="51">
        <f t="shared" si="1"/>
        <v>39226400</v>
      </c>
      <c r="H32" s="52">
        <f t="shared" si="3"/>
        <v>1569.056</v>
      </c>
    </row>
    <row r="33" spans="1:8">
      <c r="A33">
        <v>825000</v>
      </c>
      <c r="B33" s="50">
        <v>377928520</v>
      </c>
      <c r="C33" s="51">
        <f t="shared" si="0"/>
        <v>15424736</v>
      </c>
      <c r="D33" s="52">
        <f t="shared" si="2"/>
        <v>616.98943999999995</v>
      </c>
      <c r="F33">
        <v>432352576</v>
      </c>
      <c r="G33" s="51">
        <f t="shared" si="1"/>
        <v>18945960</v>
      </c>
      <c r="H33" s="52">
        <f t="shared" si="3"/>
        <v>757.83839999999998</v>
      </c>
    </row>
    <row r="34" spans="1:8">
      <c r="A34">
        <v>850000</v>
      </c>
      <c r="B34" s="50">
        <v>397209304</v>
      </c>
      <c r="C34" s="51">
        <f t="shared" si="0"/>
        <v>19280784</v>
      </c>
      <c r="D34" s="52">
        <f t="shared" si="2"/>
        <v>771.23136</v>
      </c>
      <c r="F34">
        <v>451298496</v>
      </c>
      <c r="G34" s="51">
        <f t="shared" si="1"/>
        <v>18945920</v>
      </c>
      <c r="H34" s="52">
        <f t="shared" si="3"/>
        <v>757.83680000000004</v>
      </c>
    </row>
    <row r="35" spans="1:8">
      <c r="A35">
        <v>875000</v>
      </c>
      <c r="B35" s="50">
        <v>412634008</v>
      </c>
      <c r="C35" s="51">
        <f t="shared" si="0"/>
        <v>15424704</v>
      </c>
      <c r="D35" s="52">
        <f t="shared" si="2"/>
        <v>616.98815999999999</v>
      </c>
      <c r="F35">
        <v>380966832</v>
      </c>
      <c r="G35" s="51">
        <f t="shared" si="1"/>
        <v>-70331664</v>
      </c>
      <c r="H35" s="52" t="str">
        <f t="shared" si="3"/>
        <v/>
      </c>
    </row>
    <row r="36" spans="1:8">
      <c r="A36">
        <v>900000</v>
      </c>
      <c r="B36" s="50">
        <v>428058776</v>
      </c>
      <c r="C36" s="51">
        <f t="shared" si="0"/>
        <v>15424768</v>
      </c>
      <c r="D36" s="52">
        <f t="shared" si="2"/>
        <v>616.99072000000001</v>
      </c>
      <c r="F36">
        <v>399199552</v>
      </c>
      <c r="G36" s="51">
        <f t="shared" si="1"/>
        <v>18232720</v>
      </c>
      <c r="H36" s="52">
        <f t="shared" si="3"/>
        <v>729.30880000000002</v>
      </c>
    </row>
    <row r="37" spans="1:8">
      <c r="A37">
        <v>925000</v>
      </c>
      <c r="B37" s="50">
        <v>447339664</v>
      </c>
      <c r="C37" s="51">
        <f t="shared" si="0"/>
        <v>19280888</v>
      </c>
      <c r="D37" s="52">
        <f t="shared" si="2"/>
        <v>771.23551999999995</v>
      </c>
      <c r="F37">
        <v>417432152</v>
      </c>
      <c r="G37" s="51">
        <f t="shared" si="1"/>
        <v>18232600</v>
      </c>
      <c r="H37" s="52">
        <f t="shared" si="3"/>
        <v>729.30399999999997</v>
      </c>
    </row>
    <row r="38" spans="1:8">
      <c r="A38">
        <v>950000</v>
      </c>
      <c r="B38" s="50">
        <v>462764384</v>
      </c>
      <c r="C38" s="51">
        <f t="shared" si="0"/>
        <v>15424720</v>
      </c>
      <c r="D38" s="52">
        <f t="shared" si="2"/>
        <v>616.98879999999997</v>
      </c>
      <c r="F38">
        <v>435664760</v>
      </c>
      <c r="G38" s="51">
        <f t="shared" si="1"/>
        <v>18232608</v>
      </c>
      <c r="H38" s="52">
        <f t="shared" si="3"/>
        <v>729.30431999999996</v>
      </c>
    </row>
    <row r="39" spans="1:8">
      <c r="A39">
        <v>975000</v>
      </c>
      <c r="B39" s="50">
        <v>388219824</v>
      </c>
      <c r="C39" s="51">
        <f t="shared" si="0"/>
        <v>-74544560</v>
      </c>
      <c r="D39" s="52" t="str">
        <f t="shared" si="2"/>
        <v/>
      </c>
      <c r="F39">
        <v>453897384</v>
      </c>
      <c r="G39" s="51">
        <f t="shared" si="1"/>
        <v>18232624</v>
      </c>
      <c r="H39" s="52">
        <f t="shared" si="3"/>
        <v>729.30496000000005</v>
      </c>
    </row>
    <row r="40" spans="1:8">
      <c r="A40">
        <v>1000000</v>
      </c>
      <c r="B40" s="50">
        <v>405499936</v>
      </c>
      <c r="C40" s="51">
        <f t="shared" si="0"/>
        <v>17280112</v>
      </c>
      <c r="D40" s="52">
        <f t="shared" si="2"/>
        <v>691.20447999999999</v>
      </c>
      <c r="F40">
        <v>476688104</v>
      </c>
      <c r="G40" s="51">
        <f t="shared" si="1"/>
        <v>22790720</v>
      </c>
      <c r="H40" s="52">
        <f t="shared" si="3"/>
        <v>911.62879999999996</v>
      </c>
    </row>
    <row r="41" spans="1:8">
      <c r="A41">
        <v>1025000</v>
      </c>
      <c r="B41" s="50">
        <v>422779952</v>
      </c>
      <c r="C41" s="51">
        <f t="shared" si="0"/>
        <v>17280016</v>
      </c>
      <c r="D41" s="52">
        <f t="shared" si="2"/>
        <v>691.20064000000002</v>
      </c>
      <c r="F41">
        <v>495166456</v>
      </c>
      <c r="G41" s="51">
        <f t="shared" si="1"/>
        <v>18478352</v>
      </c>
      <c r="H41" s="52">
        <f t="shared" si="3"/>
        <v>739.13408000000004</v>
      </c>
    </row>
    <row r="42" spans="1:8">
      <c r="A42">
        <v>1050000</v>
      </c>
      <c r="B42" s="50">
        <v>440060040</v>
      </c>
      <c r="C42" s="51">
        <f t="shared" si="0"/>
        <v>17280088</v>
      </c>
      <c r="D42" s="52">
        <f t="shared" si="2"/>
        <v>691.20352000000003</v>
      </c>
      <c r="F42">
        <v>513399016</v>
      </c>
      <c r="G42" s="51">
        <f t="shared" si="1"/>
        <v>18232560</v>
      </c>
      <c r="H42" s="52">
        <f t="shared" si="3"/>
        <v>729.30240000000003</v>
      </c>
    </row>
    <row r="43" spans="1:8">
      <c r="A43">
        <v>1075000</v>
      </c>
      <c r="B43" s="50">
        <v>457340120</v>
      </c>
      <c r="C43" s="51">
        <f t="shared" si="0"/>
        <v>17280080</v>
      </c>
      <c r="D43" s="52">
        <f t="shared" si="2"/>
        <v>691.20320000000004</v>
      </c>
      <c r="F43">
        <v>531631568</v>
      </c>
      <c r="G43" s="51">
        <f t="shared" si="1"/>
        <v>18232552</v>
      </c>
      <c r="H43" s="52">
        <f t="shared" si="3"/>
        <v>729.30208000000005</v>
      </c>
    </row>
    <row r="44" spans="1:8">
      <c r="A44">
        <v>1100000</v>
      </c>
      <c r="B44" s="50">
        <v>470300224</v>
      </c>
      <c r="C44" s="51">
        <f t="shared" si="0"/>
        <v>12960104</v>
      </c>
      <c r="D44" s="52">
        <f t="shared" si="2"/>
        <v>518.40416000000005</v>
      </c>
      <c r="F44">
        <v>549864200</v>
      </c>
      <c r="G44" s="51">
        <f t="shared" si="1"/>
        <v>18232632</v>
      </c>
      <c r="H44" s="52">
        <f t="shared" si="3"/>
        <v>729.30528000000004</v>
      </c>
    </row>
    <row r="45" spans="1:8">
      <c r="A45">
        <v>1125000</v>
      </c>
      <c r="B45" s="50">
        <v>487580240</v>
      </c>
      <c r="C45" s="51">
        <f t="shared" si="0"/>
        <v>17280016</v>
      </c>
      <c r="D45" s="52">
        <f t="shared" si="2"/>
        <v>691.20064000000002</v>
      </c>
      <c r="F45">
        <v>568096808</v>
      </c>
      <c r="G45" s="51">
        <f t="shared" si="1"/>
        <v>18232608</v>
      </c>
      <c r="H45" s="52">
        <f t="shared" si="3"/>
        <v>729.30431999999996</v>
      </c>
    </row>
    <row r="46" spans="1:8">
      <c r="A46">
        <v>1150000</v>
      </c>
      <c r="B46" s="50">
        <v>504860328</v>
      </c>
      <c r="C46" s="51">
        <f t="shared" si="0"/>
        <v>17280088</v>
      </c>
      <c r="D46" s="52">
        <f t="shared" si="2"/>
        <v>691.20352000000003</v>
      </c>
      <c r="F46">
        <v>586329368</v>
      </c>
      <c r="G46" s="51">
        <f t="shared" si="1"/>
        <v>18232560</v>
      </c>
      <c r="H46" s="52">
        <f t="shared" si="3"/>
        <v>729.30240000000003</v>
      </c>
    </row>
    <row r="47" spans="1:8">
      <c r="A47">
        <v>1175000</v>
      </c>
      <c r="B47" s="50">
        <v>522140400</v>
      </c>
      <c r="C47" s="51">
        <f t="shared" si="0"/>
        <v>17280072</v>
      </c>
      <c r="D47" s="52">
        <f t="shared" si="2"/>
        <v>691.20288000000005</v>
      </c>
      <c r="F47">
        <v>493922328</v>
      </c>
      <c r="G47" s="51">
        <f t="shared" si="1"/>
        <v>-92407040</v>
      </c>
      <c r="H47" s="52" t="str">
        <f t="shared" si="3"/>
        <v/>
      </c>
    </row>
    <row r="48" spans="1:8">
      <c r="A48">
        <v>1200000</v>
      </c>
      <c r="B48" s="50">
        <v>539420472</v>
      </c>
      <c r="C48" s="51">
        <f t="shared" si="0"/>
        <v>17280072</v>
      </c>
      <c r="D48" s="52">
        <f t="shared" si="2"/>
        <v>691.20288000000005</v>
      </c>
      <c r="F48">
        <v>510428024</v>
      </c>
      <c r="G48" s="51">
        <f t="shared" si="1"/>
        <v>16505696</v>
      </c>
      <c r="H48" s="52">
        <f t="shared" si="3"/>
        <v>660.22784000000001</v>
      </c>
    </row>
    <row r="49" spans="1:8">
      <c r="A49">
        <v>1225000</v>
      </c>
      <c r="B49" s="50">
        <v>556700536</v>
      </c>
      <c r="C49" s="51">
        <f t="shared" si="0"/>
        <v>17280064</v>
      </c>
      <c r="D49" s="52">
        <f t="shared" si="2"/>
        <v>691.20255999999995</v>
      </c>
      <c r="F49">
        <v>526933720</v>
      </c>
      <c r="G49" s="51">
        <f t="shared" si="1"/>
        <v>16505696</v>
      </c>
      <c r="H49" s="52">
        <f t="shared" si="3"/>
        <v>660.22784000000001</v>
      </c>
    </row>
    <row r="50" spans="1:8">
      <c r="A50">
        <v>1250000</v>
      </c>
      <c r="B50" s="50">
        <v>573980616</v>
      </c>
      <c r="C50" s="51">
        <f t="shared" si="0"/>
        <v>17280080</v>
      </c>
      <c r="D50" s="52">
        <f t="shared" si="2"/>
        <v>691.20320000000004</v>
      </c>
      <c r="F50">
        <v>548941352</v>
      </c>
      <c r="G50" s="51">
        <f t="shared" si="1"/>
        <v>22007632</v>
      </c>
      <c r="H50" s="52">
        <f t="shared" si="3"/>
        <v>880.30528000000004</v>
      </c>
    </row>
    <row r="51" spans="1:8">
      <c r="A51">
        <v>1275000</v>
      </c>
      <c r="B51" s="50">
        <v>586940680</v>
      </c>
      <c r="C51" s="51">
        <f t="shared" si="0"/>
        <v>12960064</v>
      </c>
      <c r="D51" s="52">
        <f t="shared" si="2"/>
        <v>518.40255999999999</v>
      </c>
      <c r="F51">
        <v>565447064</v>
      </c>
      <c r="G51" s="51">
        <f t="shared" si="1"/>
        <v>16505712</v>
      </c>
      <c r="H51" s="52">
        <f t="shared" si="3"/>
        <v>660.22847999999999</v>
      </c>
    </row>
    <row r="52" spans="1:8">
      <c r="A52">
        <v>1300000</v>
      </c>
      <c r="B52" s="50">
        <v>501858464</v>
      </c>
      <c r="C52" s="51">
        <f t="shared" si="0"/>
        <v>-85082216</v>
      </c>
      <c r="D52" s="52" t="str">
        <f t="shared" si="2"/>
        <v/>
      </c>
      <c r="F52">
        <v>587454672</v>
      </c>
      <c r="G52" s="51">
        <f t="shared" si="1"/>
        <v>22007608</v>
      </c>
      <c r="H52" s="52">
        <f t="shared" si="3"/>
        <v>880.30431999999996</v>
      </c>
    </row>
    <row r="53" spans="1:8">
      <c r="A53">
        <v>1325000</v>
      </c>
      <c r="B53" s="50">
        <v>519093112</v>
      </c>
      <c r="C53" s="51">
        <f t="shared" si="0"/>
        <v>17234648</v>
      </c>
      <c r="D53" s="52">
        <f t="shared" si="2"/>
        <v>689.38592000000006</v>
      </c>
      <c r="F53">
        <v>603960440</v>
      </c>
      <c r="G53" s="51">
        <f t="shared" si="1"/>
        <v>16505768</v>
      </c>
      <c r="H53" s="52">
        <f t="shared" si="3"/>
        <v>660.23072000000002</v>
      </c>
    </row>
    <row r="54" spans="1:8">
      <c r="A54">
        <v>1350000</v>
      </c>
      <c r="B54" s="50">
        <v>536327800</v>
      </c>
      <c r="C54" s="51">
        <f t="shared" si="0"/>
        <v>17234688</v>
      </c>
      <c r="D54" s="52">
        <f t="shared" si="2"/>
        <v>689.38751999999999</v>
      </c>
      <c r="F54">
        <v>620466160</v>
      </c>
      <c r="G54" s="51">
        <f t="shared" si="1"/>
        <v>16505720</v>
      </c>
      <c r="H54" s="52">
        <f t="shared" si="3"/>
        <v>660.22879999999998</v>
      </c>
    </row>
    <row r="55" spans="1:8">
      <c r="A55">
        <v>1375000</v>
      </c>
      <c r="B55" s="50">
        <v>553562568</v>
      </c>
      <c r="C55" s="51">
        <f t="shared" si="0"/>
        <v>17234768</v>
      </c>
      <c r="D55" s="52">
        <f t="shared" si="2"/>
        <v>689.39071999999999</v>
      </c>
      <c r="F55">
        <v>642473784</v>
      </c>
      <c r="G55" s="51">
        <f t="shared" si="1"/>
        <v>22007624</v>
      </c>
      <c r="H55" s="52">
        <f t="shared" si="3"/>
        <v>880.30496000000005</v>
      </c>
    </row>
    <row r="56" spans="1:8">
      <c r="A56">
        <v>1400000</v>
      </c>
      <c r="B56" s="50">
        <v>570797288</v>
      </c>
      <c r="C56" s="51">
        <f t="shared" si="0"/>
        <v>17234720</v>
      </c>
      <c r="D56" s="52">
        <f t="shared" si="2"/>
        <v>689.38879999999995</v>
      </c>
      <c r="F56">
        <v>658979520</v>
      </c>
      <c r="G56" s="51">
        <f t="shared" si="1"/>
        <v>16505736</v>
      </c>
      <c r="H56" s="52">
        <f t="shared" si="3"/>
        <v>660.22943999999995</v>
      </c>
    </row>
    <row r="57" spans="1:8">
      <c r="A57">
        <v>1425000</v>
      </c>
      <c r="B57" s="50">
        <v>582287064</v>
      </c>
      <c r="C57" s="51">
        <f t="shared" si="0"/>
        <v>11489776</v>
      </c>
      <c r="D57" s="52">
        <f t="shared" si="2"/>
        <v>459.59104000000002</v>
      </c>
      <c r="F57">
        <v>680987136</v>
      </c>
      <c r="G57" s="51">
        <f t="shared" si="1"/>
        <v>22007616</v>
      </c>
      <c r="H57" s="52">
        <f t="shared" si="3"/>
        <v>880.30463999999995</v>
      </c>
    </row>
    <row r="58" spans="1:8">
      <c r="A58">
        <v>1450000</v>
      </c>
      <c r="B58" s="50">
        <v>599521824</v>
      </c>
      <c r="C58" s="51">
        <f t="shared" si="0"/>
        <v>17234760</v>
      </c>
      <c r="D58" s="52">
        <f t="shared" si="2"/>
        <v>689.3904</v>
      </c>
      <c r="F58">
        <v>697492840</v>
      </c>
      <c r="G58" s="51">
        <f t="shared" si="1"/>
        <v>16505704</v>
      </c>
      <c r="H58" s="52">
        <f t="shared" si="3"/>
        <v>660.22816</v>
      </c>
    </row>
    <row r="59" spans="1:8">
      <c r="A59">
        <v>1475000</v>
      </c>
      <c r="B59" s="50">
        <v>616756568</v>
      </c>
      <c r="C59" s="51">
        <f t="shared" si="0"/>
        <v>17234744</v>
      </c>
      <c r="D59" s="52">
        <f t="shared" si="2"/>
        <v>689.38976000000002</v>
      </c>
      <c r="F59">
        <v>713998544</v>
      </c>
      <c r="G59" s="51">
        <f t="shared" si="1"/>
        <v>16505704</v>
      </c>
      <c r="H59" s="52">
        <f t="shared" si="3"/>
        <v>660.22816</v>
      </c>
    </row>
    <row r="60" spans="1:8">
      <c r="A60">
        <v>1500000</v>
      </c>
      <c r="B60" s="50">
        <v>633991296</v>
      </c>
      <c r="C60" s="51">
        <f t="shared" si="0"/>
        <v>17234728</v>
      </c>
      <c r="D60" s="52">
        <f t="shared" si="2"/>
        <v>689.38912000000005</v>
      </c>
      <c r="F60">
        <v>736006120</v>
      </c>
      <c r="G60" s="51">
        <f t="shared" si="1"/>
        <v>22007576</v>
      </c>
      <c r="H60" s="52">
        <f t="shared" si="3"/>
        <v>880.30304000000001</v>
      </c>
    </row>
    <row r="61" spans="1:8">
      <c r="A61">
        <v>1525000</v>
      </c>
      <c r="B61" s="50">
        <v>651225960</v>
      </c>
      <c r="C61" s="51">
        <f t="shared" si="0"/>
        <v>17234664</v>
      </c>
      <c r="D61" s="52">
        <f t="shared" si="2"/>
        <v>689.38656000000003</v>
      </c>
      <c r="F61">
        <v>752511880</v>
      </c>
      <c r="G61" s="51">
        <f t="shared" si="1"/>
        <v>16505760</v>
      </c>
      <c r="H61" s="52">
        <f t="shared" si="3"/>
        <v>660.23040000000003</v>
      </c>
    </row>
    <row r="62" spans="1:8">
      <c r="A62">
        <v>1550000</v>
      </c>
      <c r="B62" s="50">
        <v>668460664</v>
      </c>
      <c r="C62" s="51">
        <f t="shared" si="0"/>
        <v>17234704</v>
      </c>
      <c r="D62" s="52">
        <f t="shared" si="2"/>
        <v>689.38815999999997</v>
      </c>
      <c r="F62">
        <v>637370864</v>
      </c>
      <c r="G62" s="51">
        <f t="shared" si="1"/>
        <v>-115141016</v>
      </c>
      <c r="H62" s="52" t="str">
        <f t="shared" si="3"/>
        <v/>
      </c>
    </row>
    <row r="63" spans="1:8">
      <c r="A63">
        <v>1575000</v>
      </c>
      <c r="B63" s="50">
        <v>736027280</v>
      </c>
      <c r="C63" s="51">
        <f t="shared" si="0"/>
        <v>67566616</v>
      </c>
      <c r="D63" s="52">
        <f t="shared" si="2"/>
        <v>2702.66464</v>
      </c>
      <c r="F63">
        <v>684139944</v>
      </c>
      <c r="G63" s="51">
        <f t="shared" si="1"/>
        <v>46769080</v>
      </c>
      <c r="H63" s="52">
        <f t="shared" si="3"/>
        <v>1870.7632000000001</v>
      </c>
    </row>
    <row r="64" spans="1:8">
      <c r="A64">
        <v>1600000</v>
      </c>
      <c r="B64" s="50">
        <v>753261920</v>
      </c>
      <c r="C64" s="51">
        <f t="shared" si="0"/>
        <v>17234640</v>
      </c>
      <c r="D64" s="52">
        <f t="shared" si="2"/>
        <v>689.38559999999995</v>
      </c>
      <c r="F64">
        <v>713083128</v>
      </c>
      <c r="G64" s="51">
        <f t="shared" si="1"/>
        <v>28943184</v>
      </c>
      <c r="H64" s="52">
        <f t="shared" si="3"/>
        <v>1157.7273600000001</v>
      </c>
    </row>
    <row r="65" spans="1:8">
      <c r="A65">
        <v>1625000</v>
      </c>
      <c r="B65" s="50">
        <v>770496656</v>
      </c>
      <c r="C65" s="51">
        <f t="shared" si="0"/>
        <v>17234736</v>
      </c>
      <c r="D65" s="52">
        <f t="shared" si="2"/>
        <v>689.38944000000004</v>
      </c>
      <c r="F65">
        <v>735398808</v>
      </c>
      <c r="G65" s="51">
        <f t="shared" si="1"/>
        <v>22315680</v>
      </c>
      <c r="H65" s="52">
        <f t="shared" si="3"/>
        <v>892.62720000000002</v>
      </c>
    </row>
    <row r="66" spans="1:8">
      <c r="A66">
        <v>1650000</v>
      </c>
      <c r="B66" s="50">
        <v>787731352</v>
      </c>
      <c r="C66" s="51">
        <f t="shared" si="0"/>
        <v>17234696</v>
      </c>
      <c r="D66" s="52">
        <f t="shared" si="2"/>
        <v>689.38783999999998</v>
      </c>
      <c r="F66">
        <v>752135568</v>
      </c>
      <c r="G66" s="51">
        <f t="shared" si="1"/>
        <v>16736760</v>
      </c>
      <c r="H66" s="52">
        <f t="shared" si="3"/>
        <v>669.47040000000004</v>
      </c>
    </row>
    <row r="67" spans="1:8">
      <c r="A67">
        <v>1675000</v>
      </c>
      <c r="B67" s="50">
        <v>799221184</v>
      </c>
      <c r="C67" s="51">
        <f t="shared" ref="C67:C130" si="4">B67-B66</f>
        <v>11489832</v>
      </c>
      <c r="D67" s="52">
        <f t="shared" si="2"/>
        <v>459.59327999999999</v>
      </c>
      <c r="F67">
        <v>768872360</v>
      </c>
      <c r="G67" s="51">
        <f t="shared" ref="G67:G130" si="5">F67-F66</f>
        <v>16736792</v>
      </c>
      <c r="H67" s="52">
        <f t="shared" si="3"/>
        <v>669.47167999999999</v>
      </c>
    </row>
    <row r="68" spans="1:8">
      <c r="A68">
        <v>1700000</v>
      </c>
      <c r="B68" s="50">
        <v>677379088</v>
      </c>
      <c r="C68" s="51">
        <f t="shared" si="4"/>
        <v>-121842096</v>
      </c>
      <c r="D68" s="52" t="str">
        <f t="shared" ref="D68:D131" si="6">IF(C68&gt;0,C68/25000,"")</f>
        <v/>
      </c>
      <c r="F68">
        <v>791188080</v>
      </c>
      <c r="G68" s="51">
        <f t="shared" si="5"/>
        <v>22315720</v>
      </c>
      <c r="H68" s="52">
        <f t="shared" ref="H68:H131" si="7">IF(G68&gt;0,G68/25000,"")</f>
        <v>892.62879999999996</v>
      </c>
    </row>
    <row r="69" spans="1:8">
      <c r="A69">
        <v>1725000</v>
      </c>
      <c r="B69" s="50">
        <v>694131240</v>
      </c>
      <c r="C69" s="51">
        <f t="shared" si="4"/>
        <v>16752152</v>
      </c>
      <c r="D69" s="52">
        <f t="shared" si="6"/>
        <v>670.08608000000004</v>
      </c>
      <c r="F69">
        <v>807924952</v>
      </c>
      <c r="G69" s="51">
        <f t="shared" si="5"/>
        <v>16736872</v>
      </c>
      <c r="H69" s="52">
        <f t="shared" si="7"/>
        <v>669.47487999999998</v>
      </c>
    </row>
    <row r="70" spans="1:8">
      <c r="A70">
        <v>1750000</v>
      </c>
      <c r="B70" s="50">
        <v>710883384</v>
      </c>
      <c r="C70" s="51">
        <f t="shared" si="4"/>
        <v>16752144</v>
      </c>
      <c r="D70" s="52">
        <f t="shared" si="6"/>
        <v>670.08576000000005</v>
      </c>
      <c r="F70">
        <v>824661760</v>
      </c>
      <c r="G70" s="51">
        <f t="shared" si="5"/>
        <v>16736808</v>
      </c>
      <c r="H70" s="52">
        <f t="shared" si="7"/>
        <v>669.47231999999997</v>
      </c>
    </row>
    <row r="71" spans="1:8">
      <c r="A71">
        <v>1775000</v>
      </c>
      <c r="B71" s="50">
        <v>727635544</v>
      </c>
      <c r="C71" s="51">
        <f t="shared" si="4"/>
        <v>16752160</v>
      </c>
      <c r="D71" s="52">
        <f t="shared" si="6"/>
        <v>670.08640000000003</v>
      </c>
      <c r="F71">
        <v>846977432</v>
      </c>
      <c r="G71" s="51">
        <f t="shared" si="5"/>
        <v>22315672</v>
      </c>
      <c r="H71" s="52">
        <f t="shared" si="7"/>
        <v>892.62688000000003</v>
      </c>
    </row>
    <row r="72" spans="1:8">
      <c r="A72">
        <v>1800000</v>
      </c>
      <c r="B72" s="50">
        <v>744387744</v>
      </c>
      <c r="C72" s="51">
        <f t="shared" si="4"/>
        <v>16752200</v>
      </c>
      <c r="D72" s="52">
        <f t="shared" si="6"/>
        <v>670.08799999999997</v>
      </c>
      <c r="F72">
        <v>863714224</v>
      </c>
      <c r="G72" s="51">
        <f t="shared" si="5"/>
        <v>16736792</v>
      </c>
      <c r="H72" s="52">
        <f t="shared" si="7"/>
        <v>669.47167999999999</v>
      </c>
    </row>
    <row r="73" spans="1:8">
      <c r="A73">
        <v>1825000</v>
      </c>
      <c r="B73" s="50">
        <v>761139912</v>
      </c>
      <c r="C73" s="51">
        <f t="shared" si="4"/>
        <v>16752168</v>
      </c>
      <c r="D73" s="52">
        <f t="shared" si="6"/>
        <v>670.08672000000001</v>
      </c>
      <c r="F73">
        <v>886029904</v>
      </c>
      <c r="G73" s="51">
        <f t="shared" si="5"/>
        <v>22315680</v>
      </c>
      <c r="H73" s="52">
        <f t="shared" si="7"/>
        <v>892.62720000000002</v>
      </c>
    </row>
    <row r="74" spans="1:8">
      <c r="A74">
        <v>1850000</v>
      </c>
      <c r="B74" s="50">
        <v>777892024</v>
      </c>
      <c r="C74" s="51">
        <f t="shared" si="4"/>
        <v>16752112</v>
      </c>
      <c r="D74" s="52">
        <f t="shared" si="6"/>
        <v>670.08447999999999</v>
      </c>
      <c r="F74">
        <v>902766696</v>
      </c>
      <c r="G74" s="51">
        <f t="shared" si="5"/>
        <v>16736792</v>
      </c>
      <c r="H74" s="52">
        <f t="shared" si="7"/>
        <v>669.47167999999999</v>
      </c>
    </row>
    <row r="75" spans="1:8">
      <c r="A75">
        <v>1875000</v>
      </c>
      <c r="B75" s="50">
        <v>794644192</v>
      </c>
      <c r="C75" s="51">
        <f t="shared" si="4"/>
        <v>16752168</v>
      </c>
      <c r="D75" s="52">
        <f t="shared" si="6"/>
        <v>670.08672000000001</v>
      </c>
      <c r="F75">
        <v>786959280</v>
      </c>
      <c r="G75" s="51">
        <f t="shared" si="5"/>
        <v>-115807416</v>
      </c>
      <c r="H75" s="52" t="str">
        <f t="shared" si="7"/>
        <v/>
      </c>
    </row>
    <row r="76" spans="1:8">
      <c r="A76">
        <v>1900000</v>
      </c>
      <c r="B76" s="50">
        <v>811396328</v>
      </c>
      <c r="C76" s="51">
        <f t="shared" si="4"/>
        <v>16752136</v>
      </c>
      <c r="D76" s="52">
        <f t="shared" si="6"/>
        <v>670.08543999999995</v>
      </c>
      <c r="F76">
        <v>802395848</v>
      </c>
      <c r="G76" s="51">
        <f t="shared" si="5"/>
        <v>15436568</v>
      </c>
      <c r="H76" s="52">
        <f t="shared" si="7"/>
        <v>617.46271999999999</v>
      </c>
    </row>
    <row r="77" spans="1:8">
      <c r="A77">
        <v>1925000</v>
      </c>
      <c r="B77" s="50">
        <v>828148464</v>
      </c>
      <c r="C77" s="51">
        <f t="shared" si="4"/>
        <v>16752136</v>
      </c>
      <c r="D77" s="52">
        <f t="shared" si="6"/>
        <v>670.08543999999995</v>
      </c>
      <c r="F77">
        <v>822977968</v>
      </c>
      <c r="G77" s="51">
        <f t="shared" si="5"/>
        <v>20582120</v>
      </c>
      <c r="H77" s="52">
        <f t="shared" si="7"/>
        <v>823.28480000000002</v>
      </c>
    </row>
    <row r="78" spans="1:8">
      <c r="A78">
        <v>1950000</v>
      </c>
      <c r="B78" s="50">
        <v>844900576</v>
      </c>
      <c r="C78" s="51">
        <f t="shared" si="4"/>
        <v>16752112</v>
      </c>
      <c r="D78" s="52">
        <f t="shared" si="6"/>
        <v>670.08447999999999</v>
      </c>
      <c r="F78">
        <v>843560256</v>
      </c>
      <c r="G78" s="51">
        <f t="shared" si="5"/>
        <v>20582288</v>
      </c>
      <c r="H78" s="52">
        <f t="shared" si="7"/>
        <v>823.29151999999999</v>
      </c>
    </row>
    <row r="79" spans="1:8">
      <c r="A79">
        <v>1975000</v>
      </c>
      <c r="B79" s="50">
        <v>861652752</v>
      </c>
      <c r="C79" s="51">
        <f t="shared" si="4"/>
        <v>16752176</v>
      </c>
      <c r="D79" s="52">
        <f t="shared" si="6"/>
        <v>670.08704</v>
      </c>
      <c r="F79">
        <v>858996824</v>
      </c>
      <c r="G79" s="51">
        <f t="shared" si="5"/>
        <v>15436568</v>
      </c>
      <c r="H79" s="52">
        <f t="shared" si="7"/>
        <v>617.46271999999999</v>
      </c>
    </row>
    <row r="80" spans="1:8">
      <c r="A80">
        <v>2000000</v>
      </c>
      <c r="B80" s="50">
        <v>878404968</v>
      </c>
      <c r="C80" s="51">
        <f t="shared" si="4"/>
        <v>16752216</v>
      </c>
      <c r="D80" s="52">
        <f t="shared" si="6"/>
        <v>670.08864000000005</v>
      </c>
      <c r="F80">
        <v>879578880</v>
      </c>
      <c r="G80" s="51">
        <f t="shared" si="5"/>
        <v>20582056</v>
      </c>
      <c r="H80" s="52">
        <f t="shared" si="7"/>
        <v>823.28224</v>
      </c>
    </row>
    <row r="81" spans="1:8">
      <c r="A81">
        <v>2025000</v>
      </c>
      <c r="B81" s="50">
        <v>895157040</v>
      </c>
      <c r="C81" s="51">
        <f t="shared" si="4"/>
        <v>16752072</v>
      </c>
      <c r="D81" s="52">
        <f t="shared" si="6"/>
        <v>670.08288000000005</v>
      </c>
      <c r="F81">
        <v>839383648</v>
      </c>
      <c r="G81" s="51">
        <f t="shared" si="5"/>
        <v>-40195232</v>
      </c>
      <c r="H81" s="52" t="str">
        <f t="shared" si="7"/>
        <v/>
      </c>
    </row>
    <row r="82" spans="1:8">
      <c r="A82">
        <v>2050000</v>
      </c>
      <c r="B82" s="50">
        <v>911909224</v>
      </c>
      <c r="C82" s="51">
        <f t="shared" si="4"/>
        <v>16752184</v>
      </c>
      <c r="D82" s="52">
        <f t="shared" si="6"/>
        <v>670.08735999999999</v>
      </c>
      <c r="F82">
        <v>860248744</v>
      </c>
      <c r="G82" s="51">
        <f t="shared" si="5"/>
        <v>20865096</v>
      </c>
      <c r="H82" s="52">
        <f t="shared" si="7"/>
        <v>834.60383999999999</v>
      </c>
    </row>
    <row r="83" spans="1:8">
      <c r="A83">
        <v>2075000</v>
      </c>
      <c r="B83" s="50">
        <v>928661384</v>
      </c>
      <c r="C83" s="51">
        <f t="shared" si="4"/>
        <v>16752160</v>
      </c>
      <c r="D83" s="52">
        <f t="shared" si="6"/>
        <v>670.08640000000003</v>
      </c>
      <c r="F83">
        <v>876940800</v>
      </c>
      <c r="G83" s="51">
        <f t="shared" si="5"/>
        <v>16692056</v>
      </c>
      <c r="H83" s="52">
        <f t="shared" si="7"/>
        <v>667.68223999999998</v>
      </c>
    </row>
    <row r="84" spans="1:8">
      <c r="A84">
        <v>2100000</v>
      </c>
      <c r="B84" s="50">
        <v>819919000</v>
      </c>
      <c r="C84" s="51">
        <f t="shared" si="4"/>
        <v>-108742384</v>
      </c>
      <c r="D84" s="52" t="str">
        <f t="shared" si="6"/>
        <v/>
      </c>
      <c r="F84">
        <v>897805952</v>
      </c>
      <c r="G84" s="51">
        <f t="shared" si="5"/>
        <v>20865152</v>
      </c>
      <c r="H84" s="52">
        <f t="shared" si="7"/>
        <v>834.60608000000002</v>
      </c>
    </row>
    <row r="85" spans="1:8">
      <c r="A85">
        <v>2125000</v>
      </c>
      <c r="B85" s="50">
        <v>833089816</v>
      </c>
      <c r="C85" s="51">
        <f t="shared" si="4"/>
        <v>13170816</v>
      </c>
      <c r="D85" s="52">
        <f t="shared" si="6"/>
        <v>526.83263999999997</v>
      </c>
      <c r="F85">
        <v>914498040</v>
      </c>
      <c r="G85" s="51">
        <f t="shared" si="5"/>
        <v>16692088</v>
      </c>
      <c r="H85" s="52">
        <f t="shared" si="7"/>
        <v>667.68352000000004</v>
      </c>
    </row>
    <row r="86" spans="1:8">
      <c r="A86">
        <v>2150000</v>
      </c>
      <c r="B86" s="50">
        <v>852846000</v>
      </c>
      <c r="C86" s="51">
        <f t="shared" si="4"/>
        <v>19756184</v>
      </c>
      <c r="D86" s="52">
        <f t="shared" si="6"/>
        <v>790.24735999999996</v>
      </c>
      <c r="F86">
        <v>935363208</v>
      </c>
      <c r="G86" s="51">
        <f t="shared" si="5"/>
        <v>20865168</v>
      </c>
      <c r="H86" s="52">
        <f t="shared" si="7"/>
        <v>834.60672</v>
      </c>
    </row>
    <row r="87" spans="1:8">
      <c r="A87">
        <v>2175000</v>
      </c>
      <c r="B87" s="50">
        <v>866016880</v>
      </c>
      <c r="C87" s="51">
        <f t="shared" si="4"/>
        <v>13170880</v>
      </c>
      <c r="D87" s="52">
        <f t="shared" si="6"/>
        <v>526.83519999999999</v>
      </c>
      <c r="F87">
        <v>952055312</v>
      </c>
      <c r="G87" s="51">
        <f t="shared" si="5"/>
        <v>16692104</v>
      </c>
      <c r="H87" s="52">
        <f t="shared" si="7"/>
        <v>667.68416000000002</v>
      </c>
    </row>
    <row r="88" spans="1:8">
      <c r="A88">
        <v>2200000</v>
      </c>
      <c r="B88" s="50">
        <v>885773144</v>
      </c>
      <c r="C88" s="51">
        <f t="shared" si="4"/>
        <v>19756264</v>
      </c>
      <c r="D88" s="52">
        <f t="shared" si="6"/>
        <v>790.25055999999995</v>
      </c>
      <c r="F88">
        <v>972920368</v>
      </c>
      <c r="G88" s="51">
        <f t="shared" si="5"/>
        <v>20865056</v>
      </c>
      <c r="H88" s="52">
        <f t="shared" si="7"/>
        <v>834.60224000000005</v>
      </c>
    </row>
    <row r="89" spans="1:8">
      <c r="A89">
        <v>2225000</v>
      </c>
      <c r="B89" s="50">
        <v>899473496</v>
      </c>
      <c r="C89" s="51">
        <f t="shared" si="4"/>
        <v>13700352</v>
      </c>
      <c r="D89" s="52">
        <f t="shared" si="6"/>
        <v>548.01408000000004</v>
      </c>
      <c r="F89">
        <v>989612520</v>
      </c>
      <c r="G89" s="51">
        <f t="shared" si="5"/>
        <v>16692152</v>
      </c>
      <c r="H89" s="52">
        <f t="shared" si="7"/>
        <v>667.68607999999995</v>
      </c>
    </row>
    <row r="90" spans="1:8">
      <c r="A90">
        <v>2250000</v>
      </c>
      <c r="B90" s="50">
        <v>919229616</v>
      </c>
      <c r="C90" s="51">
        <f t="shared" si="4"/>
        <v>19756120</v>
      </c>
      <c r="D90" s="52">
        <f t="shared" si="6"/>
        <v>790.24480000000005</v>
      </c>
      <c r="F90">
        <v>1010477648</v>
      </c>
      <c r="G90" s="51">
        <f t="shared" si="5"/>
        <v>20865128</v>
      </c>
      <c r="H90" s="52">
        <f t="shared" si="7"/>
        <v>834.60512000000006</v>
      </c>
    </row>
    <row r="91" spans="1:8">
      <c r="A91">
        <v>2275000</v>
      </c>
      <c r="B91" s="50">
        <v>932400472</v>
      </c>
      <c r="C91" s="51">
        <f t="shared" si="4"/>
        <v>13170856</v>
      </c>
      <c r="D91" s="52">
        <f t="shared" si="6"/>
        <v>526.83424000000002</v>
      </c>
      <c r="F91">
        <v>1027169760</v>
      </c>
      <c r="G91" s="51">
        <f t="shared" si="5"/>
        <v>16692112</v>
      </c>
      <c r="H91" s="52">
        <f t="shared" si="7"/>
        <v>667.68448000000001</v>
      </c>
    </row>
    <row r="92" spans="1:8">
      <c r="A92">
        <v>2300000</v>
      </c>
      <c r="B92" s="50">
        <v>952156712</v>
      </c>
      <c r="C92" s="51">
        <f t="shared" si="4"/>
        <v>19756240</v>
      </c>
      <c r="D92" s="52">
        <f t="shared" si="6"/>
        <v>790.24959999999999</v>
      </c>
      <c r="F92">
        <v>1048034960</v>
      </c>
      <c r="G92" s="51">
        <f t="shared" si="5"/>
        <v>20865200</v>
      </c>
      <c r="H92" s="52">
        <f t="shared" si="7"/>
        <v>834.60799999999995</v>
      </c>
    </row>
    <row r="93" spans="1:8">
      <c r="A93">
        <v>2325000</v>
      </c>
      <c r="B93" s="50">
        <v>965327536</v>
      </c>
      <c r="C93" s="51">
        <f t="shared" si="4"/>
        <v>13170824</v>
      </c>
      <c r="D93" s="52">
        <f t="shared" si="6"/>
        <v>526.83295999999996</v>
      </c>
      <c r="F93">
        <v>1064727056</v>
      </c>
      <c r="G93" s="51">
        <f t="shared" si="5"/>
        <v>16692096</v>
      </c>
      <c r="H93" s="52">
        <f t="shared" si="7"/>
        <v>667.68384000000003</v>
      </c>
    </row>
    <row r="94" spans="1:8">
      <c r="A94">
        <v>2350000</v>
      </c>
      <c r="B94" s="50">
        <v>985083672</v>
      </c>
      <c r="C94" s="51">
        <f t="shared" si="4"/>
        <v>19756136</v>
      </c>
      <c r="D94" s="52">
        <f t="shared" si="6"/>
        <v>790.24544000000003</v>
      </c>
      <c r="F94">
        <v>1085592232</v>
      </c>
      <c r="G94" s="51">
        <f t="shared" si="5"/>
        <v>20865176</v>
      </c>
      <c r="H94" s="52">
        <f t="shared" si="7"/>
        <v>834.60703999999998</v>
      </c>
    </row>
    <row r="95" spans="1:8">
      <c r="A95">
        <v>2375000</v>
      </c>
      <c r="B95" s="50">
        <v>998254488</v>
      </c>
      <c r="C95" s="51">
        <f t="shared" si="4"/>
        <v>13170816</v>
      </c>
      <c r="D95" s="52">
        <f t="shared" si="6"/>
        <v>526.83263999999997</v>
      </c>
      <c r="F95">
        <v>974598000</v>
      </c>
      <c r="G95" s="51">
        <f t="shared" si="5"/>
        <v>-110994232</v>
      </c>
      <c r="H95" s="52" t="str">
        <f t="shared" si="7"/>
        <v/>
      </c>
    </row>
    <row r="96" spans="1:8">
      <c r="A96">
        <v>2400000</v>
      </c>
      <c r="B96" s="50">
        <v>1018010688</v>
      </c>
      <c r="C96" s="51">
        <f t="shared" si="4"/>
        <v>19756200</v>
      </c>
      <c r="D96" s="52">
        <f t="shared" si="6"/>
        <v>790.24800000000005</v>
      </c>
      <c r="F96">
        <v>992226400</v>
      </c>
      <c r="G96" s="51">
        <f t="shared" si="5"/>
        <v>17628400</v>
      </c>
      <c r="H96" s="52">
        <f t="shared" si="7"/>
        <v>705.13599999999997</v>
      </c>
    </row>
    <row r="97" spans="1:8">
      <c r="A97">
        <v>2425000</v>
      </c>
      <c r="B97" s="50">
        <v>1031181488</v>
      </c>
      <c r="C97" s="51">
        <f t="shared" si="4"/>
        <v>13170800</v>
      </c>
      <c r="D97" s="52">
        <f t="shared" si="6"/>
        <v>526.83199999999999</v>
      </c>
      <c r="F97">
        <v>1009854776</v>
      </c>
      <c r="G97" s="51">
        <f t="shared" si="5"/>
        <v>17628376</v>
      </c>
      <c r="H97" s="52">
        <f t="shared" si="7"/>
        <v>705.13504</v>
      </c>
    </row>
    <row r="98" spans="1:8">
      <c r="A98">
        <v>2450000</v>
      </c>
      <c r="B98" s="50">
        <v>1050937696</v>
      </c>
      <c r="C98" s="51">
        <f t="shared" si="4"/>
        <v>19756208</v>
      </c>
      <c r="D98" s="52">
        <f t="shared" si="6"/>
        <v>790.24832000000004</v>
      </c>
      <c r="F98">
        <v>1031890296</v>
      </c>
      <c r="G98" s="51">
        <f t="shared" si="5"/>
        <v>22035520</v>
      </c>
      <c r="H98" s="52">
        <f t="shared" si="7"/>
        <v>881.42079999999999</v>
      </c>
    </row>
    <row r="99" spans="1:8">
      <c r="A99">
        <v>2475000</v>
      </c>
      <c r="B99" s="50">
        <v>1070693880</v>
      </c>
      <c r="C99" s="51">
        <f t="shared" si="4"/>
        <v>19756184</v>
      </c>
      <c r="D99" s="52">
        <f t="shared" si="6"/>
        <v>790.24735999999996</v>
      </c>
      <c r="F99">
        <v>1049518712</v>
      </c>
      <c r="G99" s="51">
        <f t="shared" si="5"/>
        <v>17628416</v>
      </c>
      <c r="H99" s="52">
        <f t="shared" si="7"/>
        <v>705.13664000000006</v>
      </c>
    </row>
    <row r="100" spans="1:8">
      <c r="A100">
        <v>2500000</v>
      </c>
      <c r="B100" s="50">
        <v>1083864736</v>
      </c>
      <c r="C100" s="51">
        <f t="shared" si="4"/>
        <v>13170856</v>
      </c>
      <c r="D100" s="52">
        <f t="shared" si="6"/>
        <v>526.83424000000002</v>
      </c>
      <c r="F100">
        <v>1067147184</v>
      </c>
      <c r="G100" s="51">
        <f t="shared" si="5"/>
        <v>17628472</v>
      </c>
      <c r="H100" s="52">
        <f t="shared" si="7"/>
        <v>705.13887999999997</v>
      </c>
    </row>
    <row r="101" spans="1:8">
      <c r="A101">
        <v>2525000</v>
      </c>
      <c r="B101" s="50">
        <v>1103620856</v>
      </c>
      <c r="C101" s="51">
        <f t="shared" si="4"/>
        <v>19756120</v>
      </c>
      <c r="D101" s="52">
        <f t="shared" si="6"/>
        <v>790.24480000000005</v>
      </c>
      <c r="F101">
        <v>1084775568</v>
      </c>
      <c r="G101" s="51">
        <f t="shared" si="5"/>
        <v>17628384</v>
      </c>
      <c r="H101" s="52">
        <f t="shared" si="7"/>
        <v>705.13535999999999</v>
      </c>
    </row>
    <row r="102" spans="1:8">
      <c r="A102">
        <v>2550000</v>
      </c>
      <c r="B102" s="50">
        <v>1116791680</v>
      </c>
      <c r="C102" s="51">
        <f t="shared" si="4"/>
        <v>13170824</v>
      </c>
      <c r="D102" s="52">
        <f t="shared" si="6"/>
        <v>526.83295999999996</v>
      </c>
      <c r="F102">
        <v>1106811056</v>
      </c>
      <c r="G102" s="51">
        <f t="shared" si="5"/>
        <v>22035488</v>
      </c>
      <c r="H102" s="52">
        <f t="shared" si="7"/>
        <v>881.41952000000003</v>
      </c>
    </row>
    <row r="103" spans="1:8">
      <c r="A103">
        <v>2575000</v>
      </c>
      <c r="B103" s="50">
        <v>1136547872</v>
      </c>
      <c r="C103" s="51">
        <f t="shared" si="4"/>
        <v>19756192</v>
      </c>
      <c r="D103" s="52">
        <f t="shared" si="6"/>
        <v>790.24767999999995</v>
      </c>
      <c r="F103">
        <v>1124439488</v>
      </c>
      <c r="G103" s="51">
        <f t="shared" si="5"/>
        <v>17628432</v>
      </c>
      <c r="H103" s="52">
        <f t="shared" si="7"/>
        <v>705.13728000000003</v>
      </c>
    </row>
    <row r="104" spans="1:8">
      <c r="A104">
        <v>2600000</v>
      </c>
      <c r="B104" s="50">
        <v>1149718688</v>
      </c>
      <c r="C104" s="51">
        <f t="shared" si="4"/>
        <v>13170816</v>
      </c>
      <c r="D104" s="52">
        <f t="shared" si="6"/>
        <v>526.83263999999997</v>
      </c>
      <c r="F104">
        <v>1142067880</v>
      </c>
      <c r="G104" s="51">
        <f t="shared" si="5"/>
        <v>17628392</v>
      </c>
      <c r="H104" s="52">
        <f t="shared" si="7"/>
        <v>705.13567999999998</v>
      </c>
    </row>
    <row r="105" spans="1:8">
      <c r="A105">
        <v>2625000</v>
      </c>
      <c r="B105" s="50">
        <v>1169474808</v>
      </c>
      <c r="C105" s="51">
        <f t="shared" si="4"/>
        <v>19756120</v>
      </c>
      <c r="D105" s="52">
        <f t="shared" si="6"/>
        <v>790.24480000000005</v>
      </c>
      <c r="F105">
        <v>1159696320</v>
      </c>
      <c r="G105" s="51">
        <f t="shared" si="5"/>
        <v>17628440</v>
      </c>
      <c r="H105" s="52">
        <f t="shared" si="7"/>
        <v>705.13760000000002</v>
      </c>
    </row>
    <row r="106" spans="1:8">
      <c r="A106">
        <v>2650000</v>
      </c>
      <c r="B106" s="50">
        <v>1010023768</v>
      </c>
      <c r="C106" s="51">
        <f t="shared" si="4"/>
        <v>-159451040</v>
      </c>
      <c r="D106" s="52" t="str">
        <f t="shared" si="6"/>
        <v/>
      </c>
      <c r="F106">
        <v>1181731816</v>
      </c>
      <c r="G106" s="51">
        <f t="shared" si="5"/>
        <v>22035496</v>
      </c>
      <c r="H106" s="52">
        <f t="shared" si="7"/>
        <v>881.41984000000002</v>
      </c>
    </row>
    <row r="107" spans="1:8">
      <c r="A107">
        <v>2675000</v>
      </c>
      <c r="B107" s="50">
        <v>1023839896</v>
      </c>
      <c r="C107" s="51">
        <f t="shared" si="4"/>
        <v>13816128</v>
      </c>
      <c r="D107" s="52">
        <f t="shared" si="6"/>
        <v>552.64512000000002</v>
      </c>
      <c r="F107">
        <v>1199360224</v>
      </c>
      <c r="G107" s="51">
        <f t="shared" si="5"/>
        <v>17628408</v>
      </c>
      <c r="H107" s="52">
        <f t="shared" si="7"/>
        <v>705.13631999999996</v>
      </c>
    </row>
    <row r="108" spans="1:8">
      <c r="A108">
        <v>2700000</v>
      </c>
      <c r="B108" s="50">
        <v>1044564224</v>
      </c>
      <c r="C108" s="51">
        <f t="shared" si="4"/>
        <v>20724328</v>
      </c>
      <c r="D108" s="52">
        <f t="shared" si="6"/>
        <v>828.97311999999999</v>
      </c>
      <c r="F108">
        <v>1216988680</v>
      </c>
      <c r="G108" s="51">
        <f t="shared" si="5"/>
        <v>17628456</v>
      </c>
      <c r="H108" s="52">
        <f t="shared" si="7"/>
        <v>705.13824</v>
      </c>
    </row>
    <row r="109" spans="1:8">
      <c r="A109">
        <v>2725000</v>
      </c>
      <c r="B109" s="50">
        <v>1058380408</v>
      </c>
      <c r="C109" s="51">
        <f t="shared" si="4"/>
        <v>13816184</v>
      </c>
      <c r="D109" s="52">
        <f t="shared" si="6"/>
        <v>552.64736000000005</v>
      </c>
      <c r="F109">
        <v>1114414560</v>
      </c>
      <c r="G109" s="51">
        <f t="shared" si="5"/>
        <v>-102574120</v>
      </c>
      <c r="H109" s="52" t="str">
        <f t="shared" si="7"/>
        <v/>
      </c>
    </row>
    <row r="110" spans="1:8">
      <c r="A110">
        <v>2750000</v>
      </c>
      <c r="B110" s="50">
        <v>1072196584</v>
      </c>
      <c r="C110" s="51">
        <f t="shared" si="4"/>
        <v>13816176</v>
      </c>
      <c r="D110" s="52">
        <f t="shared" si="6"/>
        <v>552.64703999999995</v>
      </c>
      <c r="F110">
        <v>1133030160</v>
      </c>
      <c r="G110" s="51">
        <f t="shared" si="5"/>
        <v>18615600</v>
      </c>
      <c r="H110" s="52">
        <f t="shared" si="7"/>
        <v>744.62400000000002</v>
      </c>
    </row>
    <row r="111" spans="1:8">
      <c r="A111">
        <v>2775000</v>
      </c>
      <c r="B111" s="50">
        <v>1092920784</v>
      </c>
      <c r="C111" s="51">
        <f t="shared" si="4"/>
        <v>20724200</v>
      </c>
      <c r="D111" s="52">
        <f t="shared" si="6"/>
        <v>828.96799999999996</v>
      </c>
      <c r="F111">
        <v>1151645808</v>
      </c>
      <c r="G111" s="51">
        <f t="shared" si="5"/>
        <v>18615648</v>
      </c>
      <c r="H111" s="52">
        <f t="shared" si="7"/>
        <v>744.62591999999995</v>
      </c>
    </row>
    <row r="112" spans="1:8">
      <c r="A112">
        <v>2800000</v>
      </c>
      <c r="B112" s="50">
        <v>1106736968</v>
      </c>
      <c r="C112" s="51">
        <f t="shared" si="4"/>
        <v>13816184</v>
      </c>
      <c r="D112" s="52">
        <f t="shared" si="6"/>
        <v>552.64736000000005</v>
      </c>
      <c r="F112">
        <v>1170261360</v>
      </c>
      <c r="G112" s="51">
        <f t="shared" si="5"/>
        <v>18615552</v>
      </c>
      <c r="H112" s="52">
        <f t="shared" si="7"/>
        <v>744.62207999999998</v>
      </c>
    </row>
    <row r="113" spans="1:8">
      <c r="A113">
        <v>2825000</v>
      </c>
      <c r="B113" s="50">
        <v>1127461192</v>
      </c>
      <c r="C113" s="51">
        <f t="shared" si="4"/>
        <v>20724224</v>
      </c>
      <c r="D113" s="52">
        <f t="shared" si="6"/>
        <v>828.96896000000004</v>
      </c>
      <c r="F113">
        <v>1188876936</v>
      </c>
      <c r="G113" s="51">
        <f t="shared" si="5"/>
        <v>18615576</v>
      </c>
      <c r="H113" s="52">
        <f t="shared" si="7"/>
        <v>744.62303999999995</v>
      </c>
    </row>
    <row r="114" spans="1:8">
      <c r="A114">
        <v>2850000</v>
      </c>
      <c r="B114" s="50">
        <v>1141277360</v>
      </c>
      <c r="C114" s="51">
        <f t="shared" si="4"/>
        <v>13816168</v>
      </c>
      <c r="D114" s="52">
        <f t="shared" si="6"/>
        <v>552.64671999999996</v>
      </c>
      <c r="F114">
        <v>1207492576</v>
      </c>
      <c r="G114" s="51">
        <f t="shared" si="5"/>
        <v>18615640</v>
      </c>
      <c r="H114" s="52">
        <f t="shared" si="7"/>
        <v>744.62559999999996</v>
      </c>
    </row>
    <row r="115" spans="1:8">
      <c r="A115">
        <v>2875000</v>
      </c>
      <c r="B115" s="50">
        <v>1155093448</v>
      </c>
      <c r="C115" s="51">
        <f t="shared" si="4"/>
        <v>13816088</v>
      </c>
      <c r="D115" s="52">
        <f t="shared" si="6"/>
        <v>552.64351999999997</v>
      </c>
      <c r="F115">
        <v>1226108120</v>
      </c>
      <c r="G115" s="51">
        <f t="shared" si="5"/>
        <v>18615544</v>
      </c>
      <c r="H115" s="52">
        <f t="shared" si="7"/>
        <v>744.62175999999999</v>
      </c>
    </row>
    <row r="116" spans="1:8">
      <c r="A116">
        <v>2900000</v>
      </c>
      <c r="B116" s="50">
        <v>1175817696</v>
      </c>
      <c r="C116" s="51">
        <f t="shared" si="4"/>
        <v>20724248</v>
      </c>
      <c r="D116" s="52">
        <f t="shared" si="6"/>
        <v>828.96992</v>
      </c>
      <c r="F116">
        <v>1244723720</v>
      </c>
      <c r="G116" s="51">
        <f t="shared" si="5"/>
        <v>18615600</v>
      </c>
      <c r="H116" s="52">
        <f t="shared" si="7"/>
        <v>744.62400000000002</v>
      </c>
    </row>
    <row r="117" spans="1:8">
      <c r="A117">
        <v>2925000</v>
      </c>
      <c r="B117" s="50">
        <v>1189633872</v>
      </c>
      <c r="C117" s="51">
        <f t="shared" si="4"/>
        <v>13816176</v>
      </c>
      <c r="D117" s="52">
        <f t="shared" si="6"/>
        <v>552.64703999999995</v>
      </c>
      <c r="F117">
        <v>1263339312</v>
      </c>
      <c r="G117" s="51">
        <f t="shared" si="5"/>
        <v>18615592</v>
      </c>
      <c r="H117" s="52">
        <f t="shared" si="7"/>
        <v>744.62368000000004</v>
      </c>
    </row>
    <row r="118" spans="1:8">
      <c r="A118">
        <v>2950000</v>
      </c>
      <c r="B118" s="50">
        <v>1210358120</v>
      </c>
      <c r="C118" s="51">
        <f t="shared" si="4"/>
        <v>20724248</v>
      </c>
      <c r="D118" s="52">
        <f t="shared" si="6"/>
        <v>828.96992</v>
      </c>
      <c r="F118">
        <v>1281954944</v>
      </c>
      <c r="G118" s="51">
        <f t="shared" si="5"/>
        <v>18615632</v>
      </c>
      <c r="H118" s="52">
        <f t="shared" si="7"/>
        <v>744.62527999999998</v>
      </c>
    </row>
    <row r="119" spans="1:8">
      <c r="A119">
        <v>2975000</v>
      </c>
      <c r="B119" s="50">
        <v>1224174320</v>
      </c>
      <c r="C119" s="51">
        <f t="shared" si="4"/>
        <v>13816200</v>
      </c>
      <c r="D119" s="52">
        <f t="shared" si="6"/>
        <v>552.64800000000002</v>
      </c>
      <c r="F119">
        <v>1300570512</v>
      </c>
      <c r="G119" s="51">
        <f t="shared" si="5"/>
        <v>18615568</v>
      </c>
      <c r="H119" s="52">
        <f t="shared" si="7"/>
        <v>744.62271999999996</v>
      </c>
    </row>
    <row r="120" spans="1:8">
      <c r="A120">
        <v>3000000</v>
      </c>
      <c r="B120" s="50">
        <v>1237990504</v>
      </c>
      <c r="C120" s="51">
        <f t="shared" si="4"/>
        <v>13816184</v>
      </c>
      <c r="D120" s="52">
        <f t="shared" si="6"/>
        <v>552.64736000000005</v>
      </c>
      <c r="F120">
        <v>1319186120</v>
      </c>
      <c r="G120" s="51">
        <f t="shared" si="5"/>
        <v>18615608</v>
      </c>
      <c r="H120" s="52">
        <f t="shared" si="7"/>
        <v>744.62432000000001</v>
      </c>
    </row>
    <row r="121" spans="1:8">
      <c r="A121">
        <v>3025000</v>
      </c>
      <c r="B121" s="50">
        <v>1258714784</v>
      </c>
      <c r="C121" s="51">
        <f t="shared" si="4"/>
        <v>20724280</v>
      </c>
      <c r="D121" s="52">
        <f t="shared" si="6"/>
        <v>828.97119999999995</v>
      </c>
      <c r="F121">
        <v>1337801704</v>
      </c>
      <c r="G121" s="51">
        <f t="shared" si="5"/>
        <v>18615584</v>
      </c>
      <c r="H121" s="52">
        <f t="shared" si="7"/>
        <v>744.62336000000005</v>
      </c>
    </row>
    <row r="122" spans="1:8">
      <c r="A122">
        <v>3050000</v>
      </c>
      <c r="B122" s="50">
        <v>1272530920</v>
      </c>
      <c r="C122" s="51">
        <f t="shared" si="4"/>
        <v>13816136</v>
      </c>
      <c r="D122" s="52">
        <f t="shared" si="6"/>
        <v>552.64544000000001</v>
      </c>
      <c r="F122">
        <v>1248328928</v>
      </c>
      <c r="G122" s="51">
        <f t="shared" si="5"/>
        <v>-89472776</v>
      </c>
      <c r="H122" s="52" t="str">
        <f t="shared" si="7"/>
        <v/>
      </c>
    </row>
    <row r="123" spans="1:8">
      <c r="A123">
        <v>3075000</v>
      </c>
      <c r="B123" s="50">
        <v>1293255144</v>
      </c>
      <c r="C123" s="51">
        <f t="shared" si="4"/>
        <v>20724224</v>
      </c>
      <c r="D123" s="52">
        <f t="shared" si="6"/>
        <v>828.96896000000004</v>
      </c>
      <c r="F123">
        <v>1265344632</v>
      </c>
      <c r="G123" s="51">
        <f t="shared" si="5"/>
        <v>17015704</v>
      </c>
      <c r="H123" s="52">
        <f t="shared" si="7"/>
        <v>680.62815999999998</v>
      </c>
    </row>
    <row r="124" spans="1:8">
      <c r="A124">
        <v>3100000</v>
      </c>
      <c r="B124" s="50">
        <v>1307071312</v>
      </c>
      <c r="C124" s="51">
        <f t="shared" si="4"/>
        <v>13816168</v>
      </c>
      <c r="D124" s="52">
        <f t="shared" si="6"/>
        <v>552.64671999999996</v>
      </c>
      <c r="F124">
        <v>1293704144</v>
      </c>
      <c r="G124" s="51">
        <f t="shared" si="5"/>
        <v>28359512</v>
      </c>
      <c r="H124" s="52">
        <f t="shared" si="7"/>
        <v>1134.38048</v>
      </c>
    </row>
    <row r="125" spans="1:8">
      <c r="A125">
        <v>3125000</v>
      </c>
      <c r="B125" s="50">
        <v>1320887496</v>
      </c>
      <c r="C125" s="51">
        <f t="shared" si="4"/>
        <v>13816184</v>
      </c>
      <c r="D125" s="52">
        <f t="shared" si="6"/>
        <v>552.64736000000005</v>
      </c>
      <c r="F125">
        <v>1312817032</v>
      </c>
      <c r="G125" s="51">
        <f t="shared" si="5"/>
        <v>19112888</v>
      </c>
      <c r="H125" s="52">
        <f t="shared" si="7"/>
        <v>764.51552000000004</v>
      </c>
    </row>
    <row r="126" spans="1:8">
      <c r="A126">
        <v>3150000</v>
      </c>
      <c r="B126" s="50">
        <v>1243617800</v>
      </c>
      <c r="C126" s="51">
        <f t="shared" si="4"/>
        <v>-77269696</v>
      </c>
      <c r="D126" s="52" t="str">
        <f t="shared" si="6"/>
        <v/>
      </c>
      <c r="F126">
        <v>1390269032</v>
      </c>
      <c r="G126" s="51">
        <f t="shared" si="5"/>
        <v>77452000</v>
      </c>
      <c r="H126" s="52">
        <f t="shared" si="7"/>
        <v>3098.08</v>
      </c>
    </row>
    <row r="127" spans="1:8">
      <c r="A127">
        <v>3175000</v>
      </c>
      <c r="B127" s="50">
        <v>1256610952</v>
      </c>
      <c r="C127" s="51">
        <f t="shared" si="4"/>
        <v>12993152</v>
      </c>
      <c r="D127" s="52">
        <f t="shared" si="6"/>
        <v>519.72608000000002</v>
      </c>
      <c r="F127">
        <v>1418628568</v>
      </c>
      <c r="G127" s="51">
        <f t="shared" si="5"/>
        <v>28359536</v>
      </c>
      <c r="H127" s="52">
        <f t="shared" si="7"/>
        <v>1134.3814400000001</v>
      </c>
    </row>
    <row r="128" spans="1:8">
      <c r="A128">
        <v>3200000</v>
      </c>
      <c r="B128" s="50">
        <v>1276100624</v>
      </c>
      <c r="C128" s="51">
        <f t="shared" si="4"/>
        <v>19489672</v>
      </c>
      <c r="D128" s="52">
        <f t="shared" si="6"/>
        <v>779.58687999999995</v>
      </c>
      <c r="F128">
        <v>1443413320</v>
      </c>
      <c r="G128" s="51">
        <f t="shared" si="5"/>
        <v>24784752</v>
      </c>
      <c r="H128" s="52">
        <f t="shared" si="7"/>
        <v>991.39008000000001</v>
      </c>
    </row>
    <row r="129" spans="1:8">
      <c r="A129">
        <v>3225000</v>
      </c>
      <c r="B129" s="50">
        <v>1295590344</v>
      </c>
      <c r="C129" s="51">
        <f t="shared" si="4"/>
        <v>19489720</v>
      </c>
      <c r="D129" s="52">
        <f t="shared" si="6"/>
        <v>779.58879999999999</v>
      </c>
      <c r="F129">
        <v>1466100856</v>
      </c>
      <c r="G129" s="51">
        <f t="shared" si="5"/>
        <v>22687536</v>
      </c>
      <c r="H129" s="52">
        <f t="shared" si="7"/>
        <v>907.50144</v>
      </c>
    </row>
    <row r="130" spans="1:8">
      <c r="A130">
        <v>3250000</v>
      </c>
      <c r="B130" s="50">
        <v>1308583400</v>
      </c>
      <c r="C130" s="51">
        <f t="shared" si="4"/>
        <v>12993056</v>
      </c>
      <c r="D130" s="52">
        <f t="shared" si="6"/>
        <v>519.72224000000006</v>
      </c>
      <c r="F130">
        <v>1483116576</v>
      </c>
      <c r="G130" s="51">
        <f t="shared" si="5"/>
        <v>17015720</v>
      </c>
      <c r="H130" s="52">
        <f t="shared" si="7"/>
        <v>680.62879999999996</v>
      </c>
    </row>
    <row r="131" spans="1:8">
      <c r="A131">
        <v>3275000</v>
      </c>
      <c r="B131" s="50">
        <v>1287240504</v>
      </c>
      <c r="C131" s="51">
        <f t="shared" ref="C131:C194" si="8">B131-B130</f>
        <v>-21342896</v>
      </c>
      <c r="D131" s="52" t="str">
        <f t="shared" si="6"/>
        <v/>
      </c>
      <c r="F131">
        <v>1500132320</v>
      </c>
      <c r="G131" s="51">
        <f t="shared" ref="G131:G194" si="9">F131-F130</f>
        <v>17015744</v>
      </c>
      <c r="H131" s="52">
        <f t="shared" si="7"/>
        <v>680.62976000000003</v>
      </c>
    </row>
    <row r="132" spans="1:8">
      <c r="A132">
        <v>3300000</v>
      </c>
      <c r="B132" s="50">
        <v>1301818792</v>
      </c>
      <c r="C132" s="51">
        <f t="shared" si="8"/>
        <v>14578288</v>
      </c>
      <c r="D132" s="52">
        <f t="shared" ref="D132:D195" si="10">IF(C132&gt;0,C132/25000,"")</f>
        <v>583.13152000000002</v>
      </c>
      <c r="F132">
        <v>1522819864</v>
      </c>
      <c r="G132" s="51">
        <f t="shared" si="9"/>
        <v>22687544</v>
      </c>
      <c r="H132" s="52">
        <f t="shared" ref="H132:H195" si="11">IF(G132&gt;0,G132/25000,"")</f>
        <v>907.50175999999999</v>
      </c>
    </row>
    <row r="133" spans="1:8">
      <c r="A133">
        <v>3325000</v>
      </c>
      <c r="B133" s="50">
        <v>1317191416</v>
      </c>
      <c r="C133" s="51">
        <f t="shared" si="8"/>
        <v>15372624</v>
      </c>
      <c r="D133" s="52">
        <f t="shared" si="10"/>
        <v>614.90495999999996</v>
      </c>
      <c r="F133">
        <v>1539835600</v>
      </c>
      <c r="G133" s="51">
        <f t="shared" si="9"/>
        <v>17015736</v>
      </c>
      <c r="H133" s="52">
        <f t="shared" si="11"/>
        <v>680.62944000000005</v>
      </c>
    </row>
    <row r="134" spans="1:8">
      <c r="A134">
        <v>3350000</v>
      </c>
      <c r="B134" s="50">
        <v>1336629120</v>
      </c>
      <c r="C134" s="51">
        <f t="shared" si="8"/>
        <v>19437704</v>
      </c>
      <c r="D134" s="52">
        <f t="shared" si="10"/>
        <v>777.50815999999998</v>
      </c>
      <c r="G134" s="51">
        <f t="shared" si="9"/>
        <v>-1539835600</v>
      </c>
      <c r="H134" s="52" t="str">
        <f t="shared" si="11"/>
        <v/>
      </c>
    </row>
    <row r="135" spans="1:8">
      <c r="A135">
        <v>3375000</v>
      </c>
      <c r="B135" s="50">
        <v>1351207376</v>
      </c>
      <c r="C135" s="51">
        <f t="shared" si="8"/>
        <v>14578256</v>
      </c>
      <c r="D135" s="52">
        <f t="shared" si="10"/>
        <v>583.13023999999996</v>
      </c>
      <c r="G135" s="51">
        <f t="shared" si="9"/>
        <v>0</v>
      </c>
      <c r="H135" s="52" t="str">
        <f t="shared" si="11"/>
        <v/>
      </c>
    </row>
    <row r="136" spans="1:8">
      <c r="A136">
        <v>3400000</v>
      </c>
      <c r="B136" s="50">
        <v>1370645112</v>
      </c>
      <c r="C136" s="51">
        <f t="shared" si="8"/>
        <v>19437736</v>
      </c>
      <c r="D136" s="52">
        <f t="shared" si="10"/>
        <v>777.50944000000004</v>
      </c>
      <c r="G136" s="51">
        <f t="shared" si="9"/>
        <v>0</v>
      </c>
      <c r="H136" s="52" t="str">
        <f t="shared" si="11"/>
        <v/>
      </c>
    </row>
    <row r="137" spans="1:8">
      <c r="A137">
        <v>3425000</v>
      </c>
      <c r="B137" s="50">
        <v>1385223384</v>
      </c>
      <c r="C137" s="51">
        <f t="shared" si="8"/>
        <v>14578272</v>
      </c>
      <c r="D137" s="52">
        <f t="shared" si="10"/>
        <v>583.13088000000005</v>
      </c>
      <c r="G137" s="51">
        <f t="shared" si="9"/>
        <v>0</v>
      </c>
      <c r="H137" s="52" t="str">
        <f t="shared" si="11"/>
        <v/>
      </c>
    </row>
    <row r="138" spans="1:8">
      <c r="A138">
        <v>3450000</v>
      </c>
      <c r="B138" s="50">
        <v>1404661064</v>
      </c>
      <c r="C138" s="51">
        <f t="shared" si="8"/>
        <v>19437680</v>
      </c>
      <c r="D138" s="52">
        <f t="shared" si="10"/>
        <v>777.50720000000001</v>
      </c>
      <c r="G138" s="51">
        <f t="shared" si="9"/>
        <v>0</v>
      </c>
      <c r="H138" s="52" t="str">
        <f t="shared" si="11"/>
        <v/>
      </c>
    </row>
    <row r="139" spans="1:8">
      <c r="A139">
        <v>3475000</v>
      </c>
      <c r="B139" s="50">
        <v>1419239288</v>
      </c>
      <c r="C139" s="51">
        <f t="shared" si="8"/>
        <v>14578224</v>
      </c>
      <c r="D139" s="52">
        <f t="shared" si="10"/>
        <v>583.12896000000001</v>
      </c>
      <c r="G139" s="51">
        <f t="shared" si="9"/>
        <v>0</v>
      </c>
      <c r="H139" s="52" t="str">
        <f t="shared" si="11"/>
        <v/>
      </c>
    </row>
    <row r="140" spans="1:8">
      <c r="A140">
        <v>3500000</v>
      </c>
      <c r="B140" s="50">
        <v>1433817560</v>
      </c>
      <c r="C140" s="51">
        <f t="shared" si="8"/>
        <v>14578272</v>
      </c>
      <c r="D140" s="52">
        <f t="shared" si="10"/>
        <v>583.13088000000005</v>
      </c>
      <c r="G140" s="51">
        <f t="shared" si="9"/>
        <v>0</v>
      </c>
      <c r="H140" s="52" t="str">
        <f t="shared" si="11"/>
        <v/>
      </c>
    </row>
    <row r="141" spans="1:8">
      <c r="A141">
        <v>3525000</v>
      </c>
      <c r="B141" s="50">
        <v>1453255248</v>
      </c>
      <c r="C141" s="51">
        <f t="shared" si="8"/>
        <v>19437688</v>
      </c>
      <c r="D141" s="52">
        <f t="shared" si="10"/>
        <v>777.50752</v>
      </c>
      <c r="G141" s="51">
        <f t="shared" si="9"/>
        <v>0</v>
      </c>
      <c r="H141" s="52" t="str">
        <f t="shared" si="11"/>
        <v/>
      </c>
    </row>
    <row r="142" spans="1:8">
      <c r="A142">
        <v>3550000</v>
      </c>
      <c r="B142" s="50">
        <v>1467833544</v>
      </c>
      <c r="C142" s="51">
        <f t="shared" si="8"/>
        <v>14578296</v>
      </c>
      <c r="D142" s="52">
        <f t="shared" si="10"/>
        <v>583.13184000000001</v>
      </c>
      <c r="G142" s="51">
        <f t="shared" si="9"/>
        <v>0</v>
      </c>
      <c r="H142" s="52" t="str">
        <f t="shared" si="11"/>
        <v/>
      </c>
    </row>
    <row r="143" spans="1:8">
      <c r="A143">
        <v>3575000</v>
      </c>
      <c r="B143" s="50">
        <v>1487271176</v>
      </c>
      <c r="C143" s="51">
        <f t="shared" si="8"/>
        <v>19437632</v>
      </c>
      <c r="D143" s="52">
        <f t="shared" si="10"/>
        <v>777.50527999999997</v>
      </c>
      <c r="G143" s="51">
        <f t="shared" si="9"/>
        <v>0</v>
      </c>
      <c r="H143" s="52" t="str">
        <f t="shared" si="11"/>
        <v/>
      </c>
    </row>
    <row r="144" spans="1:8">
      <c r="A144">
        <v>3600000</v>
      </c>
      <c r="B144" s="50">
        <v>1501849448</v>
      </c>
      <c r="C144" s="51">
        <f t="shared" si="8"/>
        <v>14578272</v>
      </c>
      <c r="D144" s="52">
        <f t="shared" si="10"/>
        <v>583.13088000000005</v>
      </c>
      <c r="G144" s="51">
        <f t="shared" si="9"/>
        <v>0</v>
      </c>
      <c r="H144" s="52" t="str">
        <f t="shared" si="11"/>
        <v/>
      </c>
    </row>
    <row r="145" spans="1:8">
      <c r="A145">
        <v>3625000</v>
      </c>
      <c r="B145" s="50">
        <v>1516427728</v>
      </c>
      <c r="C145" s="51">
        <f t="shared" si="8"/>
        <v>14578280</v>
      </c>
      <c r="D145" s="52">
        <f t="shared" si="10"/>
        <v>583.13120000000004</v>
      </c>
      <c r="G145" s="51">
        <f t="shared" si="9"/>
        <v>0</v>
      </c>
      <c r="H145" s="52" t="str">
        <f t="shared" si="11"/>
        <v/>
      </c>
    </row>
    <row r="146" spans="1:8">
      <c r="A146">
        <v>3650000</v>
      </c>
      <c r="B146" s="50">
        <v>1535865352</v>
      </c>
      <c r="C146" s="51">
        <f t="shared" si="8"/>
        <v>19437624</v>
      </c>
      <c r="D146" s="52">
        <f t="shared" si="10"/>
        <v>777.50495999999998</v>
      </c>
      <c r="G146" s="51">
        <f t="shared" si="9"/>
        <v>0</v>
      </c>
      <c r="H146" s="52" t="str">
        <f t="shared" si="11"/>
        <v/>
      </c>
    </row>
    <row r="147" spans="1:8">
      <c r="A147">
        <v>3675000</v>
      </c>
      <c r="B147" s="50">
        <v>1550443648</v>
      </c>
      <c r="C147" s="51">
        <f t="shared" si="8"/>
        <v>14578296</v>
      </c>
      <c r="D147" s="52">
        <f t="shared" si="10"/>
        <v>583.13184000000001</v>
      </c>
      <c r="G147" s="51">
        <f t="shared" si="9"/>
        <v>0</v>
      </c>
      <c r="H147" s="52" t="str">
        <f t="shared" si="11"/>
        <v/>
      </c>
    </row>
    <row r="148" spans="1:8">
      <c r="A148">
        <v>3700000</v>
      </c>
      <c r="B148" s="50">
        <v>1569881424</v>
      </c>
      <c r="C148" s="51">
        <f t="shared" si="8"/>
        <v>19437776</v>
      </c>
      <c r="D148" s="52">
        <f t="shared" si="10"/>
        <v>777.51103999999998</v>
      </c>
      <c r="G148" s="51">
        <f t="shared" si="9"/>
        <v>0</v>
      </c>
      <c r="H148" s="52" t="str">
        <f t="shared" si="11"/>
        <v/>
      </c>
    </row>
    <row r="149" spans="1:8">
      <c r="A149">
        <v>3725000</v>
      </c>
      <c r="B149" s="50">
        <v>1584459712</v>
      </c>
      <c r="C149" s="51">
        <f t="shared" si="8"/>
        <v>14578288</v>
      </c>
      <c r="D149" s="52">
        <f t="shared" si="10"/>
        <v>583.13152000000002</v>
      </c>
      <c r="G149" s="51">
        <f t="shared" si="9"/>
        <v>0</v>
      </c>
      <c r="H149" s="52" t="str">
        <f t="shared" si="11"/>
        <v/>
      </c>
    </row>
    <row r="150" spans="1:8">
      <c r="A150">
        <v>3750000</v>
      </c>
      <c r="B150" s="50">
        <v>1599037928</v>
      </c>
      <c r="C150" s="51">
        <f t="shared" si="8"/>
        <v>14578216</v>
      </c>
      <c r="D150" s="52">
        <f t="shared" si="10"/>
        <v>583.12864000000002</v>
      </c>
      <c r="G150" s="51">
        <f t="shared" si="9"/>
        <v>0</v>
      </c>
      <c r="H150" s="52" t="str">
        <f t="shared" si="11"/>
        <v/>
      </c>
    </row>
    <row r="151" spans="1:8">
      <c r="A151">
        <v>3775000</v>
      </c>
      <c r="B151" s="50">
        <v>1618475688</v>
      </c>
      <c r="C151" s="51">
        <f t="shared" si="8"/>
        <v>19437760</v>
      </c>
      <c r="D151" s="52">
        <f t="shared" si="10"/>
        <v>777.5104</v>
      </c>
      <c r="G151" s="51">
        <f t="shared" si="9"/>
        <v>0</v>
      </c>
      <c r="H151" s="52" t="str">
        <f t="shared" si="11"/>
        <v/>
      </c>
    </row>
    <row r="152" spans="1:8">
      <c r="A152">
        <v>3800000</v>
      </c>
      <c r="B152" s="50">
        <v>1633054008</v>
      </c>
      <c r="C152" s="51">
        <f t="shared" si="8"/>
        <v>14578320</v>
      </c>
      <c r="D152" s="52">
        <f t="shared" si="10"/>
        <v>583.13279999999997</v>
      </c>
      <c r="G152" s="51">
        <f t="shared" si="9"/>
        <v>0</v>
      </c>
      <c r="H152" s="52" t="str">
        <f t="shared" si="11"/>
        <v/>
      </c>
    </row>
    <row r="153" spans="1:8">
      <c r="A153">
        <v>3825000</v>
      </c>
      <c r="B153" s="50">
        <v>1488782432</v>
      </c>
      <c r="C153" s="51">
        <f t="shared" si="8"/>
        <v>-144271576</v>
      </c>
      <c r="D153" s="52" t="str">
        <f t="shared" si="10"/>
        <v/>
      </c>
      <c r="G153" s="51">
        <f t="shared" si="9"/>
        <v>0</v>
      </c>
      <c r="H153" s="52" t="str">
        <f t="shared" si="11"/>
        <v/>
      </c>
    </row>
    <row r="154" spans="1:8">
      <c r="A154">
        <v>3850000</v>
      </c>
      <c r="B154" s="50">
        <v>1502534960</v>
      </c>
      <c r="C154" s="51">
        <f t="shared" si="8"/>
        <v>13752528</v>
      </c>
      <c r="D154" s="52">
        <f t="shared" si="10"/>
        <v>550.10112000000004</v>
      </c>
      <c r="G154" s="51">
        <f t="shared" si="9"/>
        <v>0</v>
      </c>
      <c r="H154" s="52" t="str">
        <f t="shared" si="11"/>
        <v/>
      </c>
    </row>
    <row r="155" spans="1:8">
      <c r="A155">
        <v>3875000</v>
      </c>
      <c r="B155" s="50">
        <v>1516287472</v>
      </c>
      <c r="C155" s="51">
        <f t="shared" si="8"/>
        <v>13752512</v>
      </c>
      <c r="D155" s="52">
        <f t="shared" si="10"/>
        <v>550.10047999999995</v>
      </c>
      <c r="G155" s="51">
        <f t="shared" si="9"/>
        <v>0</v>
      </c>
      <c r="H155" s="52" t="str">
        <f t="shared" si="11"/>
        <v/>
      </c>
    </row>
    <row r="156" spans="1:8">
      <c r="A156">
        <v>3900000</v>
      </c>
      <c r="B156" s="50">
        <v>1536916184</v>
      </c>
      <c r="C156" s="51">
        <f t="shared" si="8"/>
        <v>20628712</v>
      </c>
      <c r="D156" s="52">
        <f t="shared" si="10"/>
        <v>825.14847999999995</v>
      </c>
      <c r="G156" s="51">
        <f t="shared" si="9"/>
        <v>0</v>
      </c>
      <c r="H156" s="52" t="str">
        <f t="shared" si="11"/>
        <v/>
      </c>
    </row>
    <row r="157" spans="1:8">
      <c r="A157">
        <v>3925000</v>
      </c>
      <c r="B157" s="50">
        <v>1550668696</v>
      </c>
      <c r="C157" s="51">
        <f t="shared" si="8"/>
        <v>13752512</v>
      </c>
      <c r="D157" s="52">
        <f t="shared" si="10"/>
        <v>550.10047999999995</v>
      </c>
      <c r="G157" s="51">
        <f t="shared" si="9"/>
        <v>0</v>
      </c>
      <c r="H157" s="52" t="str">
        <f t="shared" si="11"/>
        <v/>
      </c>
    </row>
    <row r="158" spans="1:8">
      <c r="A158">
        <v>3950000</v>
      </c>
      <c r="B158" s="50">
        <v>1571297448</v>
      </c>
      <c r="C158" s="51">
        <f t="shared" si="8"/>
        <v>20628752</v>
      </c>
      <c r="D158" s="52">
        <f t="shared" si="10"/>
        <v>825.15008</v>
      </c>
      <c r="G158" s="51">
        <f t="shared" si="9"/>
        <v>0</v>
      </c>
      <c r="H158" s="52" t="str">
        <f t="shared" si="11"/>
        <v/>
      </c>
    </row>
    <row r="159" spans="1:8">
      <c r="A159">
        <v>3975000</v>
      </c>
      <c r="B159" s="50">
        <v>1585049960</v>
      </c>
      <c r="C159" s="51">
        <f t="shared" si="8"/>
        <v>13752512</v>
      </c>
      <c r="D159" s="52">
        <f t="shared" si="10"/>
        <v>550.10047999999995</v>
      </c>
      <c r="G159" s="51">
        <f t="shared" si="9"/>
        <v>0</v>
      </c>
      <c r="H159" s="52" t="str">
        <f t="shared" si="11"/>
        <v/>
      </c>
    </row>
    <row r="160" spans="1:8">
      <c r="A160">
        <v>4000000</v>
      </c>
      <c r="B160" s="50">
        <v>1598802392</v>
      </c>
      <c r="C160" s="51">
        <f t="shared" si="8"/>
        <v>13752432</v>
      </c>
      <c r="D160" s="52">
        <f t="shared" si="10"/>
        <v>550.09727999999996</v>
      </c>
      <c r="G160" s="51">
        <f t="shared" si="9"/>
        <v>0</v>
      </c>
      <c r="H160" s="52" t="str">
        <f t="shared" si="11"/>
        <v/>
      </c>
    </row>
    <row r="161" spans="1:8">
      <c r="A161">
        <v>4025000</v>
      </c>
      <c r="B161" s="50">
        <v>1619431104</v>
      </c>
      <c r="C161" s="51">
        <f t="shared" si="8"/>
        <v>20628712</v>
      </c>
      <c r="D161" s="52">
        <f t="shared" si="10"/>
        <v>825.14847999999995</v>
      </c>
      <c r="G161" s="51">
        <f t="shared" si="9"/>
        <v>0</v>
      </c>
      <c r="H161" s="52" t="str">
        <f t="shared" si="11"/>
        <v/>
      </c>
    </row>
    <row r="162" spans="1:8">
      <c r="A162">
        <v>4050000</v>
      </c>
      <c r="B162" s="50">
        <v>1633183616</v>
      </c>
      <c r="C162" s="51">
        <f t="shared" si="8"/>
        <v>13752512</v>
      </c>
      <c r="D162" s="52">
        <f t="shared" si="10"/>
        <v>550.10047999999995</v>
      </c>
      <c r="G162" s="51">
        <f t="shared" si="9"/>
        <v>0</v>
      </c>
      <c r="H162" s="52" t="str">
        <f t="shared" si="11"/>
        <v/>
      </c>
    </row>
    <row r="163" spans="1:8">
      <c r="A163">
        <v>4075000</v>
      </c>
      <c r="B163" s="50">
        <v>1653812312</v>
      </c>
      <c r="C163" s="51">
        <f t="shared" si="8"/>
        <v>20628696</v>
      </c>
      <c r="D163" s="52">
        <f t="shared" si="10"/>
        <v>825.14783999999997</v>
      </c>
      <c r="G163" s="51">
        <f t="shared" si="9"/>
        <v>0</v>
      </c>
      <c r="H163" s="52" t="str">
        <f t="shared" si="11"/>
        <v/>
      </c>
    </row>
    <row r="164" spans="1:8">
      <c r="A164">
        <v>4100000</v>
      </c>
      <c r="B164" s="50">
        <v>1667564832</v>
      </c>
      <c r="C164" s="51">
        <f t="shared" si="8"/>
        <v>13752520</v>
      </c>
      <c r="D164" s="52">
        <f t="shared" si="10"/>
        <v>550.10080000000005</v>
      </c>
      <c r="G164" s="51">
        <f t="shared" si="9"/>
        <v>0</v>
      </c>
      <c r="H164" s="52" t="str">
        <f t="shared" si="11"/>
        <v/>
      </c>
    </row>
    <row r="165" spans="1:8">
      <c r="A165">
        <v>4125000</v>
      </c>
      <c r="B165" s="50">
        <v>1688193592</v>
      </c>
      <c r="C165" s="51">
        <f t="shared" si="8"/>
        <v>20628760</v>
      </c>
      <c r="D165" s="52">
        <f t="shared" si="10"/>
        <v>825.15039999999999</v>
      </c>
      <c r="G165" s="51">
        <f t="shared" si="9"/>
        <v>0</v>
      </c>
      <c r="H165" s="52" t="str">
        <f t="shared" si="11"/>
        <v/>
      </c>
    </row>
    <row r="166" spans="1:8">
      <c r="A166">
        <v>4150000</v>
      </c>
      <c r="B166" s="50">
        <v>1701946088</v>
      </c>
      <c r="C166" s="51">
        <f t="shared" si="8"/>
        <v>13752496</v>
      </c>
      <c r="D166" s="52">
        <f t="shared" si="10"/>
        <v>550.09983999999997</v>
      </c>
      <c r="G166" s="51">
        <f t="shared" si="9"/>
        <v>0</v>
      </c>
      <c r="H166" s="52" t="str">
        <f t="shared" si="11"/>
        <v/>
      </c>
    </row>
    <row r="167" spans="1:8">
      <c r="A167">
        <v>4175000</v>
      </c>
      <c r="B167" s="50">
        <v>1715698544</v>
      </c>
      <c r="C167" s="51">
        <f t="shared" si="8"/>
        <v>13752456</v>
      </c>
      <c r="D167" s="52">
        <f t="shared" si="10"/>
        <v>550.09824000000003</v>
      </c>
      <c r="G167" s="51">
        <f t="shared" si="9"/>
        <v>0</v>
      </c>
      <c r="H167" s="52" t="str">
        <f t="shared" si="11"/>
        <v/>
      </c>
    </row>
    <row r="168" spans="1:8">
      <c r="A168">
        <v>4200000</v>
      </c>
      <c r="B168" s="50">
        <v>1736327304</v>
      </c>
      <c r="C168" s="51">
        <f t="shared" si="8"/>
        <v>20628760</v>
      </c>
      <c r="D168" s="52">
        <f t="shared" si="10"/>
        <v>825.15039999999999</v>
      </c>
      <c r="G168" s="51">
        <f t="shared" si="9"/>
        <v>0</v>
      </c>
      <c r="H168" s="52" t="str">
        <f t="shared" si="11"/>
        <v/>
      </c>
    </row>
    <row r="169" spans="1:8">
      <c r="A169">
        <v>4225000</v>
      </c>
      <c r="B169" s="50">
        <v>1750079800</v>
      </c>
      <c r="C169" s="51">
        <f t="shared" si="8"/>
        <v>13752496</v>
      </c>
      <c r="D169" s="52">
        <f t="shared" si="10"/>
        <v>550.09983999999997</v>
      </c>
      <c r="G169" s="51">
        <f t="shared" si="9"/>
        <v>0</v>
      </c>
      <c r="H169" s="52" t="str">
        <f t="shared" si="11"/>
        <v/>
      </c>
    </row>
    <row r="170" spans="1:8">
      <c r="A170">
        <v>4250000</v>
      </c>
      <c r="B170" s="50">
        <v>1770708544</v>
      </c>
      <c r="C170" s="51">
        <f t="shared" si="8"/>
        <v>20628744</v>
      </c>
      <c r="D170" s="52">
        <f t="shared" si="10"/>
        <v>825.14976000000001</v>
      </c>
      <c r="G170" s="51">
        <f t="shared" si="9"/>
        <v>0</v>
      </c>
      <c r="H170" s="52" t="str">
        <f t="shared" si="11"/>
        <v/>
      </c>
    </row>
    <row r="171" spans="1:8">
      <c r="A171">
        <v>4275000</v>
      </c>
      <c r="B171" s="50">
        <v>1784460984</v>
      </c>
      <c r="C171" s="51">
        <f t="shared" si="8"/>
        <v>13752440</v>
      </c>
      <c r="D171" s="52">
        <f t="shared" si="10"/>
        <v>550.09760000000006</v>
      </c>
      <c r="G171" s="51">
        <f t="shared" si="9"/>
        <v>0</v>
      </c>
      <c r="H171" s="52" t="str">
        <f t="shared" si="11"/>
        <v/>
      </c>
    </row>
    <row r="172" spans="1:8">
      <c r="A172">
        <v>4300000</v>
      </c>
      <c r="B172" s="50">
        <v>1798213544</v>
      </c>
      <c r="C172" s="51">
        <f t="shared" si="8"/>
        <v>13752560</v>
      </c>
      <c r="D172" s="52">
        <f t="shared" si="10"/>
        <v>550.10239999999999</v>
      </c>
      <c r="G172" s="51">
        <f t="shared" si="9"/>
        <v>0</v>
      </c>
      <c r="H172" s="52" t="str">
        <f t="shared" si="11"/>
        <v/>
      </c>
    </row>
    <row r="173" spans="1:8">
      <c r="A173">
        <v>4325000</v>
      </c>
      <c r="B173" s="50">
        <v>1818842280</v>
      </c>
      <c r="C173" s="51">
        <f t="shared" si="8"/>
        <v>20628736</v>
      </c>
      <c r="D173" s="52">
        <f t="shared" si="10"/>
        <v>825.14944000000003</v>
      </c>
      <c r="G173" s="51">
        <f t="shared" si="9"/>
        <v>0</v>
      </c>
      <c r="H173" s="52" t="str">
        <f t="shared" si="11"/>
        <v/>
      </c>
    </row>
    <row r="174" spans="1:8">
      <c r="A174">
        <v>4350000</v>
      </c>
      <c r="B174" s="50">
        <v>1832594760</v>
      </c>
      <c r="C174" s="51">
        <f t="shared" si="8"/>
        <v>13752480</v>
      </c>
      <c r="D174" s="52">
        <f t="shared" si="10"/>
        <v>550.0992</v>
      </c>
      <c r="G174" s="51">
        <f t="shared" si="9"/>
        <v>0</v>
      </c>
      <c r="H174" s="52" t="str">
        <f t="shared" si="11"/>
        <v/>
      </c>
    </row>
    <row r="175" spans="1:8">
      <c r="A175">
        <v>4375000</v>
      </c>
      <c r="B175" s="50">
        <v>1853223496</v>
      </c>
      <c r="C175" s="51">
        <f t="shared" si="8"/>
        <v>20628736</v>
      </c>
      <c r="D175" s="52">
        <f t="shared" si="10"/>
        <v>825.14944000000003</v>
      </c>
      <c r="G175" s="51">
        <f t="shared" si="9"/>
        <v>0</v>
      </c>
      <c r="H175" s="52" t="str">
        <f t="shared" si="11"/>
        <v/>
      </c>
    </row>
    <row r="176" spans="1:8">
      <c r="A176">
        <v>4400000</v>
      </c>
      <c r="B176" s="50">
        <v>1866976016</v>
      </c>
      <c r="C176" s="51">
        <f t="shared" si="8"/>
        <v>13752520</v>
      </c>
      <c r="D176" s="52">
        <f t="shared" si="10"/>
        <v>550.10080000000005</v>
      </c>
      <c r="G176" s="51">
        <f t="shared" si="9"/>
        <v>0</v>
      </c>
      <c r="H176" s="52" t="str">
        <f t="shared" si="11"/>
        <v/>
      </c>
    </row>
    <row r="177" spans="1:8">
      <c r="A177">
        <v>4425000</v>
      </c>
      <c r="B177" s="50">
        <v>1880728560</v>
      </c>
      <c r="C177" s="51">
        <f t="shared" si="8"/>
        <v>13752544</v>
      </c>
      <c r="D177" s="52">
        <f t="shared" si="10"/>
        <v>550.10176000000001</v>
      </c>
      <c r="G177" s="51">
        <f t="shared" si="9"/>
        <v>0</v>
      </c>
      <c r="H177" s="52" t="str">
        <f t="shared" si="11"/>
        <v/>
      </c>
    </row>
    <row r="178" spans="1:8">
      <c r="A178">
        <v>4450000</v>
      </c>
      <c r="B178" s="50">
        <v>1703047872</v>
      </c>
      <c r="C178" s="51">
        <f t="shared" si="8"/>
        <v>-177680688</v>
      </c>
      <c r="D178" s="52" t="str">
        <f t="shared" si="10"/>
        <v/>
      </c>
      <c r="G178" s="51">
        <f t="shared" si="9"/>
        <v>0</v>
      </c>
      <c r="H178" s="52" t="str">
        <f t="shared" si="11"/>
        <v/>
      </c>
    </row>
    <row r="179" spans="1:8">
      <c r="A179">
        <v>4475000</v>
      </c>
      <c r="B179" s="50">
        <v>1718051792</v>
      </c>
      <c r="C179" s="51">
        <f t="shared" si="8"/>
        <v>15003920</v>
      </c>
      <c r="D179" s="52">
        <f t="shared" si="10"/>
        <v>600.15679999999998</v>
      </c>
      <c r="G179" s="51">
        <f t="shared" si="9"/>
        <v>0</v>
      </c>
      <c r="H179" s="52" t="str">
        <f t="shared" si="11"/>
        <v/>
      </c>
    </row>
    <row r="180" spans="1:8">
      <c r="A180">
        <v>4500000</v>
      </c>
      <c r="B180" s="50">
        <v>1733055816</v>
      </c>
      <c r="C180" s="51">
        <f t="shared" si="8"/>
        <v>15004024</v>
      </c>
      <c r="D180" s="52">
        <f t="shared" si="10"/>
        <v>600.16096000000005</v>
      </c>
      <c r="G180" s="51">
        <f t="shared" si="9"/>
        <v>0</v>
      </c>
      <c r="H180" s="52" t="str">
        <f t="shared" si="11"/>
        <v/>
      </c>
    </row>
    <row r="181" spans="1:8">
      <c r="A181">
        <v>4525000</v>
      </c>
      <c r="B181" s="50">
        <v>1748059792</v>
      </c>
      <c r="C181" s="51">
        <f t="shared" si="8"/>
        <v>15003976</v>
      </c>
      <c r="D181" s="52">
        <f t="shared" si="10"/>
        <v>600.15904</v>
      </c>
      <c r="G181" s="51">
        <f t="shared" si="9"/>
        <v>0</v>
      </c>
      <c r="H181" s="52" t="str">
        <f t="shared" si="11"/>
        <v/>
      </c>
    </row>
    <row r="182" spans="1:8">
      <c r="A182">
        <v>4550000</v>
      </c>
      <c r="B182" s="50">
        <v>1763063752</v>
      </c>
      <c r="C182" s="51">
        <f t="shared" si="8"/>
        <v>15003960</v>
      </c>
      <c r="D182" s="52">
        <f t="shared" si="10"/>
        <v>600.15840000000003</v>
      </c>
      <c r="G182" s="51">
        <f t="shared" si="9"/>
        <v>0</v>
      </c>
      <c r="H182" s="52" t="str">
        <f t="shared" si="11"/>
        <v/>
      </c>
    </row>
    <row r="183" spans="1:8">
      <c r="A183">
        <v>4575000</v>
      </c>
      <c r="B183" s="50">
        <v>1785569736</v>
      </c>
      <c r="C183" s="51">
        <f t="shared" si="8"/>
        <v>22505984</v>
      </c>
      <c r="D183" s="52">
        <f t="shared" si="10"/>
        <v>900.23936000000003</v>
      </c>
      <c r="G183" s="51">
        <f t="shared" si="9"/>
        <v>0</v>
      </c>
      <c r="H183" s="52" t="str">
        <f t="shared" si="11"/>
        <v/>
      </c>
    </row>
    <row r="184" spans="1:8">
      <c r="A184">
        <v>4600000</v>
      </c>
      <c r="B184" s="50">
        <v>1800573744</v>
      </c>
      <c r="C184" s="51">
        <f t="shared" si="8"/>
        <v>15004008</v>
      </c>
      <c r="D184" s="52">
        <f t="shared" si="10"/>
        <v>600.16031999999996</v>
      </c>
      <c r="G184" s="51">
        <f t="shared" si="9"/>
        <v>0</v>
      </c>
      <c r="H184" s="52" t="str">
        <f t="shared" si="11"/>
        <v/>
      </c>
    </row>
    <row r="185" spans="1:8">
      <c r="A185">
        <v>4625000</v>
      </c>
      <c r="B185" s="50">
        <v>1815577720</v>
      </c>
      <c r="C185" s="51">
        <f t="shared" si="8"/>
        <v>15003976</v>
      </c>
      <c r="D185" s="52">
        <f t="shared" si="10"/>
        <v>600.15904</v>
      </c>
      <c r="G185" s="51">
        <f t="shared" si="9"/>
        <v>0</v>
      </c>
      <c r="H185" s="52" t="str">
        <f t="shared" si="11"/>
        <v/>
      </c>
    </row>
    <row r="186" spans="1:8">
      <c r="A186">
        <v>4650000</v>
      </c>
      <c r="B186" s="50">
        <v>1830581656</v>
      </c>
      <c r="C186" s="51">
        <f t="shared" si="8"/>
        <v>15003936</v>
      </c>
      <c r="D186" s="52">
        <f t="shared" si="10"/>
        <v>600.15743999999995</v>
      </c>
      <c r="G186" s="51">
        <f t="shared" si="9"/>
        <v>0</v>
      </c>
      <c r="H186" s="52" t="str">
        <f t="shared" si="11"/>
        <v/>
      </c>
    </row>
    <row r="187" spans="1:8">
      <c r="A187">
        <v>4675000</v>
      </c>
      <c r="B187" s="50">
        <v>1845585688</v>
      </c>
      <c r="C187" s="51">
        <f t="shared" si="8"/>
        <v>15004032</v>
      </c>
      <c r="D187" s="52">
        <f t="shared" si="10"/>
        <v>600.16128000000003</v>
      </c>
      <c r="G187" s="51">
        <f t="shared" si="9"/>
        <v>0</v>
      </c>
      <c r="H187" s="52" t="str">
        <f t="shared" si="11"/>
        <v/>
      </c>
    </row>
    <row r="188" spans="1:8">
      <c r="A188">
        <v>4700000</v>
      </c>
      <c r="B188" s="50">
        <v>1868091656</v>
      </c>
      <c r="C188" s="51">
        <f t="shared" si="8"/>
        <v>22505968</v>
      </c>
      <c r="D188" s="52">
        <f t="shared" si="10"/>
        <v>900.23871999999994</v>
      </c>
      <c r="G188" s="51">
        <f t="shared" si="9"/>
        <v>0</v>
      </c>
      <c r="H188" s="52" t="str">
        <f t="shared" si="11"/>
        <v/>
      </c>
    </row>
    <row r="189" spans="1:8">
      <c r="A189">
        <v>4725000</v>
      </c>
      <c r="B189" s="50">
        <v>1883095648</v>
      </c>
      <c r="C189" s="51">
        <f t="shared" si="8"/>
        <v>15003992</v>
      </c>
      <c r="D189" s="52">
        <f t="shared" si="10"/>
        <v>600.15967999999998</v>
      </c>
      <c r="G189" s="51">
        <f t="shared" si="9"/>
        <v>0</v>
      </c>
      <c r="H189" s="52" t="str">
        <f t="shared" si="11"/>
        <v/>
      </c>
    </row>
    <row r="190" spans="1:8">
      <c r="A190">
        <v>4750000</v>
      </c>
      <c r="B190" s="50">
        <v>1898099672</v>
      </c>
      <c r="C190" s="51">
        <f t="shared" si="8"/>
        <v>15004024</v>
      </c>
      <c r="D190" s="52">
        <f t="shared" si="10"/>
        <v>600.16096000000005</v>
      </c>
      <c r="G190" s="51">
        <f t="shared" si="9"/>
        <v>0</v>
      </c>
      <c r="H190" s="52" t="str">
        <f t="shared" si="11"/>
        <v/>
      </c>
    </row>
    <row r="191" spans="1:8">
      <c r="A191">
        <v>4775000</v>
      </c>
      <c r="B191" s="50">
        <v>1817151136</v>
      </c>
      <c r="C191" s="51">
        <f t="shared" si="8"/>
        <v>-80948536</v>
      </c>
      <c r="D191" s="52" t="str">
        <f t="shared" si="10"/>
        <v/>
      </c>
      <c r="G191" s="51">
        <f t="shared" si="9"/>
        <v>0</v>
      </c>
      <c r="H191" s="52" t="str">
        <f t="shared" si="11"/>
        <v/>
      </c>
    </row>
    <row r="192" spans="1:8">
      <c r="A192">
        <v>4800000</v>
      </c>
      <c r="B192" s="50">
        <v>1838338080</v>
      </c>
      <c r="C192" s="51">
        <f t="shared" si="8"/>
        <v>21186944</v>
      </c>
      <c r="D192" s="52">
        <f t="shared" si="10"/>
        <v>847.47775999999999</v>
      </c>
      <c r="G192" s="51">
        <f t="shared" si="9"/>
        <v>0</v>
      </c>
      <c r="H192" s="52" t="str">
        <f t="shared" si="11"/>
        <v/>
      </c>
    </row>
    <row r="193" spans="1:8">
      <c r="A193">
        <v>4825000</v>
      </c>
      <c r="B193" s="50">
        <v>1852462704</v>
      </c>
      <c r="C193" s="51">
        <f t="shared" si="8"/>
        <v>14124624</v>
      </c>
      <c r="D193" s="52">
        <f t="shared" si="10"/>
        <v>564.98496</v>
      </c>
      <c r="G193" s="51">
        <f t="shared" si="9"/>
        <v>0</v>
      </c>
      <c r="H193" s="52" t="str">
        <f t="shared" si="11"/>
        <v/>
      </c>
    </row>
    <row r="194" spans="1:8">
      <c r="A194">
        <v>4850000</v>
      </c>
      <c r="B194" s="50">
        <v>1866587272</v>
      </c>
      <c r="C194" s="51">
        <f t="shared" si="8"/>
        <v>14124568</v>
      </c>
      <c r="D194" s="52">
        <f t="shared" si="10"/>
        <v>564.98271999999997</v>
      </c>
      <c r="G194" s="51">
        <f t="shared" si="9"/>
        <v>0</v>
      </c>
      <c r="H194" s="52" t="str">
        <f t="shared" si="11"/>
        <v/>
      </c>
    </row>
    <row r="195" spans="1:8">
      <c r="A195">
        <v>4875000</v>
      </c>
      <c r="B195" s="50">
        <v>1887774280</v>
      </c>
      <c r="C195" s="51">
        <f t="shared" ref="C195:C258" si="12">B195-B194</f>
        <v>21187008</v>
      </c>
      <c r="D195" s="52">
        <f t="shared" si="10"/>
        <v>847.48032000000001</v>
      </c>
      <c r="G195" s="51">
        <f t="shared" ref="G195:G258" si="13">F195-F194</f>
        <v>0</v>
      </c>
      <c r="H195" s="52" t="str">
        <f t="shared" si="11"/>
        <v/>
      </c>
    </row>
    <row r="196" spans="1:8">
      <c r="A196">
        <v>4900000</v>
      </c>
      <c r="B196" s="50">
        <v>1901898904</v>
      </c>
      <c r="C196" s="51">
        <f t="shared" si="12"/>
        <v>14124624</v>
      </c>
      <c r="D196" s="52">
        <f t="shared" ref="D196:D259" si="14">IF(C196&gt;0,C196/25000,"")</f>
        <v>564.98496</v>
      </c>
      <c r="G196" s="51">
        <f t="shared" si="13"/>
        <v>0</v>
      </c>
      <c r="H196" s="52" t="str">
        <f t="shared" ref="H196:H259" si="15">IF(G196&gt;0,G196/25000,"")</f>
        <v/>
      </c>
    </row>
    <row r="197" spans="1:8">
      <c r="A197">
        <v>4925000</v>
      </c>
      <c r="B197" s="50">
        <v>1916023496</v>
      </c>
      <c r="C197" s="51">
        <f t="shared" si="12"/>
        <v>14124592</v>
      </c>
      <c r="D197" s="52">
        <f t="shared" si="14"/>
        <v>564.98368000000005</v>
      </c>
      <c r="G197" s="51">
        <f t="shared" si="13"/>
        <v>0</v>
      </c>
      <c r="H197" s="52" t="str">
        <f t="shared" si="15"/>
        <v/>
      </c>
    </row>
    <row r="198" spans="1:8">
      <c r="A198">
        <v>4950000</v>
      </c>
      <c r="B198" s="50">
        <v>1937210408</v>
      </c>
      <c r="C198" s="51">
        <f t="shared" si="12"/>
        <v>21186912</v>
      </c>
      <c r="D198" s="52">
        <f t="shared" si="14"/>
        <v>847.47648000000004</v>
      </c>
      <c r="G198" s="51">
        <f t="shared" si="13"/>
        <v>0</v>
      </c>
      <c r="H198" s="52" t="str">
        <f t="shared" si="15"/>
        <v/>
      </c>
    </row>
    <row r="199" spans="1:8">
      <c r="A199">
        <v>4975000</v>
      </c>
      <c r="B199" s="50">
        <v>1951335048</v>
      </c>
      <c r="C199" s="51">
        <f t="shared" si="12"/>
        <v>14124640</v>
      </c>
      <c r="D199" s="52">
        <f t="shared" si="14"/>
        <v>564.98559999999998</v>
      </c>
      <c r="G199" s="51">
        <f t="shared" si="13"/>
        <v>0</v>
      </c>
      <c r="H199" s="52" t="str">
        <f t="shared" si="15"/>
        <v/>
      </c>
    </row>
    <row r="200" spans="1:8">
      <c r="A200">
        <v>5000000</v>
      </c>
      <c r="B200" s="50">
        <v>1972521976</v>
      </c>
      <c r="C200" s="51">
        <f t="shared" si="12"/>
        <v>21186928</v>
      </c>
      <c r="D200" s="52">
        <f t="shared" si="14"/>
        <v>847.47712000000001</v>
      </c>
      <c r="G200" s="51">
        <f t="shared" si="13"/>
        <v>0</v>
      </c>
      <c r="H200" s="52" t="str">
        <f t="shared" si="15"/>
        <v/>
      </c>
    </row>
    <row r="201" spans="1:8">
      <c r="A201">
        <v>5025000</v>
      </c>
      <c r="B201" s="50">
        <v>1986646640</v>
      </c>
      <c r="C201" s="51">
        <f t="shared" si="12"/>
        <v>14124664</v>
      </c>
      <c r="D201" s="52">
        <f t="shared" si="14"/>
        <v>564.98656000000005</v>
      </c>
      <c r="G201" s="51">
        <f t="shared" si="13"/>
        <v>0</v>
      </c>
      <c r="H201" s="52" t="str">
        <f t="shared" si="15"/>
        <v/>
      </c>
    </row>
    <row r="202" spans="1:8">
      <c r="A202">
        <v>5050000</v>
      </c>
      <c r="B202" s="50">
        <v>2000771280</v>
      </c>
      <c r="C202" s="51">
        <f t="shared" si="12"/>
        <v>14124640</v>
      </c>
      <c r="D202" s="52">
        <f t="shared" si="14"/>
        <v>564.98559999999998</v>
      </c>
      <c r="G202" s="51">
        <f t="shared" si="13"/>
        <v>0</v>
      </c>
      <c r="H202" s="52" t="str">
        <f t="shared" si="15"/>
        <v/>
      </c>
    </row>
    <row r="203" spans="1:8">
      <c r="A203">
        <v>5075000</v>
      </c>
      <c r="B203" s="50">
        <v>2021958248</v>
      </c>
      <c r="C203" s="51">
        <f t="shared" si="12"/>
        <v>21186968</v>
      </c>
      <c r="D203" s="52">
        <f t="shared" si="14"/>
        <v>847.47871999999995</v>
      </c>
      <c r="G203" s="51">
        <f t="shared" si="13"/>
        <v>0</v>
      </c>
      <c r="H203" s="52" t="str">
        <f t="shared" si="15"/>
        <v/>
      </c>
    </row>
    <row r="204" spans="1:8">
      <c r="A204">
        <v>5100000</v>
      </c>
      <c r="B204" s="50">
        <v>2036082864</v>
      </c>
      <c r="C204" s="51">
        <f t="shared" si="12"/>
        <v>14124616</v>
      </c>
      <c r="D204" s="52">
        <f t="shared" si="14"/>
        <v>564.98464000000001</v>
      </c>
      <c r="G204" s="51">
        <f t="shared" si="13"/>
        <v>0</v>
      </c>
      <c r="H204" s="52" t="str">
        <f t="shared" si="15"/>
        <v/>
      </c>
    </row>
    <row r="205" spans="1:8">
      <c r="A205">
        <v>5125000</v>
      </c>
      <c r="B205" s="50">
        <v>2050207464</v>
      </c>
      <c r="C205" s="51">
        <f t="shared" si="12"/>
        <v>14124600</v>
      </c>
      <c r="D205" s="52">
        <f t="shared" si="14"/>
        <v>564.98400000000004</v>
      </c>
      <c r="G205" s="51">
        <f t="shared" si="13"/>
        <v>0</v>
      </c>
      <c r="H205" s="52" t="str">
        <f t="shared" si="15"/>
        <v/>
      </c>
    </row>
    <row r="206" spans="1:8">
      <c r="A206">
        <v>5150000</v>
      </c>
      <c r="B206" s="50">
        <v>2071394448</v>
      </c>
      <c r="C206" s="51">
        <f t="shared" si="12"/>
        <v>21186984</v>
      </c>
      <c r="D206" s="52">
        <f t="shared" si="14"/>
        <v>847.47936000000004</v>
      </c>
      <c r="G206" s="51">
        <f t="shared" si="13"/>
        <v>0</v>
      </c>
      <c r="H206" s="52" t="str">
        <f t="shared" si="15"/>
        <v/>
      </c>
    </row>
    <row r="207" spans="1:8">
      <c r="A207">
        <v>5175000</v>
      </c>
      <c r="B207" s="50">
        <v>2085519104</v>
      </c>
      <c r="C207" s="51">
        <f t="shared" si="12"/>
        <v>14124656</v>
      </c>
      <c r="D207" s="52">
        <f t="shared" si="14"/>
        <v>564.98623999999995</v>
      </c>
      <c r="G207" s="51">
        <f t="shared" si="13"/>
        <v>0</v>
      </c>
      <c r="H207" s="52" t="str">
        <f t="shared" si="15"/>
        <v/>
      </c>
    </row>
    <row r="208" spans="1:8">
      <c r="A208">
        <v>5200000</v>
      </c>
      <c r="B208" s="50">
        <v>2099643696</v>
      </c>
      <c r="C208" s="51">
        <f t="shared" si="12"/>
        <v>14124592</v>
      </c>
      <c r="D208" s="52">
        <f t="shared" si="14"/>
        <v>564.98368000000005</v>
      </c>
      <c r="G208" s="51">
        <f t="shared" si="13"/>
        <v>0</v>
      </c>
      <c r="H208" s="52" t="str">
        <f t="shared" si="15"/>
        <v/>
      </c>
    </row>
    <row r="209" spans="1:8">
      <c r="A209">
        <v>5225000</v>
      </c>
      <c r="B209" s="50">
        <v>2120830704</v>
      </c>
      <c r="C209" s="51">
        <f t="shared" si="12"/>
        <v>21187008</v>
      </c>
      <c r="D209" s="52">
        <f t="shared" si="14"/>
        <v>847.48032000000001</v>
      </c>
      <c r="G209" s="51">
        <f t="shared" si="13"/>
        <v>0</v>
      </c>
      <c r="H209" s="52" t="str">
        <f t="shared" si="15"/>
        <v/>
      </c>
    </row>
    <row r="210" spans="1:8">
      <c r="A210">
        <v>5250000</v>
      </c>
      <c r="B210" s="50">
        <v>2134955336</v>
      </c>
      <c r="C210" s="51">
        <f t="shared" si="12"/>
        <v>14124632</v>
      </c>
      <c r="D210" s="52">
        <f t="shared" si="14"/>
        <v>564.98527999999999</v>
      </c>
      <c r="G210" s="51">
        <f t="shared" si="13"/>
        <v>0</v>
      </c>
      <c r="H210" s="52" t="str">
        <f t="shared" si="15"/>
        <v/>
      </c>
    </row>
    <row r="211" spans="1:8">
      <c r="A211">
        <v>5275000</v>
      </c>
      <c r="B211" s="50">
        <v>2149079968</v>
      </c>
      <c r="C211" s="51">
        <f t="shared" si="12"/>
        <v>14124632</v>
      </c>
      <c r="D211" s="52">
        <f t="shared" si="14"/>
        <v>564.98527999999999</v>
      </c>
      <c r="G211" s="51">
        <f t="shared" si="13"/>
        <v>0</v>
      </c>
      <c r="H211" s="52" t="str">
        <f t="shared" si="15"/>
        <v/>
      </c>
    </row>
    <row r="212" spans="1:8">
      <c r="A212">
        <v>5300000</v>
      </c>
      <c r="B212" s="50">
        <v>2170266888</v>
      </c>
      <c r="C212" s="51">
        <f t="shared" si="12"/>
        <v>21186920</v>
      </c>
      <c r="D212" s="52">
        <f t="shared" si="14"/>
        <v>847.47680000000003</v>
      </c>
      <c r="G212" s="51">
        <f t="shared" si="13"/>
        <v>0</v>
      </c>
      <c r="H212" s="52" t="str">
        <f t="shared" si="15"/>
        <v/>
      </c>
    </row>
    <row r="213" spans="1:8">
      <c r="A213">
        <v>5325000</v>
      </c>
      <c r="B213" s="50">
        <v>2184391528</v>
      </c>
      <c r="C213" s="51">
        <f t="shared" si="12"/>
        <v>14124640</v>
      </c>
      <c r="D213" s="52">
        <f t="shared" si="14"/>
        <v>564.98559999999998</v>
      </c>
      <c r="G213" s="51">
        <f t="shared" si="13"/>
        <v>0</v>
      </c>
      <c r="H213" s="52" t="str">
        <f t="shared" si="15"/>
        <v/>
      </c>
    </row>
    <row r="214" spans="1:8">
      <c r="A214">
        <v>5350000</v>
      </c>
      <c r="B214" s="50">
        <v>2205578560</v>
      </c>
      <c r="C214" s="51">
        <f t="shared" si="12"/>
        <v>21187032</v>
      </c>
      <c r="D214" s="52">
        <f t="shared" si="14"/>
        <v>847.48127999999997</v>
      </c>
      <c r="G214" s="51">
        <f t="shared" si="13"/>
        <v>0</v>
      </c>
      <c r="H214" s="52" t="str">
        <f t="shared" si="15"/>
        <v/>
      </c>
    </row>
    <row r="215" spans="1:8">
      <c r="A215">
        <v>5375000</v>
      </c>
      <c r="B215" s="50">
        <v>2219703184</v>
      </c>
      <c r="C215" s="51">
        <f t="shared" si="12"/>
        <v>14124624</v>
      </c>
      <c r="D215" s="52">
        <f t="shared" si="14"/>
        <v>564.98496</v>
      </c>
      <c r="G215" s="51">
        <f t="shared" si="13"/>
        <v>0</v>
      </c>
      <c r="H215" s="52" t="str">
        <f t="shared" si="15"/>
        <v/>
      </c>
    </row>
    <row r="216" spans="1:8">
      <c r="A216">
        <v>5400000</v>
      </c>
      <c r="B216" s="50">
        <v>2233827800</v>
      </c>
      <c r="C216" s="51">
        <f t="shared" si="12"/>
        <v>14124616</v>
      </c>
      <c r="D216" s="52">
        <f t="shared" si="14"/>
        <v>564.98464000000001</v>
      </c>
      <c r="G216" s="51">
        <f t="shared" si="13"/>
        <v>0</v>
      </c>
      <c r="H216" s="52" t="str">
        <f t="shared" si="15"/>
        <v/>
      </c>
    </row>
    <row r="217" spans="1:8">
      <c r="A217">
        <v>5425000</v>
      </c>
      <c r="B217" s="50">
        <v>2255014768</v>
      </c>
      <c r="C217" s="51">
        <f t="shared" si="12"/>
        <v>21186968</v>
      </c>
      <c r="D217" s="52">
        <f t="shared" si="14"/>
        <v>847.47871999999995</v>
      </c>
      <c r="G217" s="51">
        <f t="shared" si="13"/>
        <v>0</v>
      </c>
      <c r="H217" s="52" t="str">
        <f t="shared" si="15"/>
        <v/>
      </c>
    </row>
    <row r="218" spans="1:8">
      <c r="A218">
        <v>5450000</v>
      </c>
      <c r="B218" s="50">
        <v>2269139408</v>
      </c>
      <c r="C218" s="51">
        <f t="shared" si="12"/>
        <v>14124640</v>
      </c>
      <c r="D218" s="52">
        <f t="shared" si="14"/>
        <v>564.98559999999998</v>
      </c>
      <c r="G218" s="51">
        <f t="shared" si="13"/>
        <v>0</v>
      </c>
      <c r="H218" s="52" t="str">
        <f t="shared" si="15"/>
        <v/>
      </c>
    </row>
    <row r="219" spans="1:8">
      <c r="A219">
        <v>5475000</v>
      </c>
      <c r="B219" s="50">
        <v>2064300384</v>
      </c>
      <c r="C219" s="51">
        <f t="shared" si="12"/>
        <v>-204839024</v>
      </c>
      <c r="D219" s="52" t="str">
        <f t="shared" si="14"/>
        <v/>
      </c>
      <c r="G219" s="51">
        <f t="shared" si="13"/>
        <v>0</v>
      </c>
      <c r="H219" s="52" t="str">
        <f t="shared" si="15"/>
        <v/>
      </c>
    </row>
    <row r="220" spans="1:8">
      <c r="A220">
        <v>5500000</v>
      </c>
      <c r="B220" s="50">
        <v>2080204664</v>
      </c>
      <c r="C220" s="51">
        <f t="shared" si="12"/>
        <v>15904280</v>
      </c>
      <c r="D220" s="52">
        <f t="shared" si="14"/>
        <v>636.1712</v>
      </c>
      <c r="G220" s="51">
        <f t="shared" si="13"/>
        <v>0</v>
      </c>
      <c r="H220" s="52" t="str">
        <f t="shared" si="15"/>
        <v/>
      </c>
    </row>
    <row r="221" spans="1:8">
      <c r="A221">
        <v>5525000</v>
      </c>
      <c r="B221" s="50">
        <v>2096108992</v>
      </c>
      <c r="C221" s="51">
        <f t="shared" si="12"/>
        <v>15904328</v>
      </c>
      <c r="D221" s="52">
        <f t="shared" si="14"/>
        <v>636.17312000000004</v>
      </c>
      <c r="G221" s="51">
        <f t="shared" si="13"/>
        <v>0</v>
      </c>
      <c r="H221" s="52" t="str">
        <f t="shared" si="15"/>
        <v/>
      </c>
    </row>
    <row r="222" spans="1:8">
      <c r="A222">
        <v>5550000</v>
      </c>
      <c r="B222" s="50">
        <v>2112013352</v>
      </c>
      <c r="C222" s="51">
        <f t="shared" si="12"/>
        <v>15904360</v>
      </c>
      <c r="D222" s="52">
        <f t="shared" si="14"/>
        <v>636.17439999999999</v>
      </c>
      <c r="G222" s="51">
        <f t="shared" si="13"/>
        <v>0</v>
      </c>
      <c r="H222" s="52" t="str">
        <f t="shared" si="15"/>
        <v/>
      </c>
    </row>
    <row r="223" spans="1:8">
      <c r="A223">
        <v>5575000</v>
      </c>
      <c r="B223" s="50">
        <v>2127917728</v>
      </c>
      <c r="C223" s="51">
        <f t="shared" si="12"/>
        <v>15904376</v>
      </c>
      <c r="D223" s="52">
        <f t="shared" si="14"/>
        <v>636.17503999999997</v>
      </c>
      <c r="G223" s="51">
        <f t="shared" si="13"/>
        <v>0</v>
      </c>
      <c r="H223" s="52" t="str">
        <f t="shared" si="15"/>
        <v/>
      </c>
    </row>
    <row r="224" spans="1:8">
      <c r="A224">
        <v>5600000</v>
      </c>
      <c r="B224" s="50">
        <v>2143822064</v>
      </c>
      <c r="C224" s="51">
        <f t="shared" si="12"/>
        <v>15904336</v>
      </c>
      <c r="D224" s="52">
        <f t="shared" si="14"/>
        <v>636.17344000000003</v>
      </c>
      <c r="G224" s="51">
        <f t="shared" si="13"/>
        <v>0</v>
      </c>
      <c r="H224" s="52" t="str">
        <f t="shared" si="15"/>
        <v/>
      </c>
    </row>
    <row r="225" spans="1:8">
      <c r="A225">
        <v>5625000</v>
      </c>
      <c r="B225" s="50">
        <v>2159726328</v>
      </c>
      <c r="C225" s="51">
        <f t="shared" si="12"/>
        <v>15904264</v>
      </c>
      <c r="D225" s="52">
        <f t="shared" si="14"/>
        <v>636.17056000000002</v>
      </c>
      <c r="G225" s="51">
        <f t="shared" si="13"/>
        <v>0</v>
      </c>
      <c r="H225" s="52" t="str">
        <f t="shared" si="15"/>
        <v/>
      </c>
    </row>
    <row r="226" spans="1:8">
      <c r="A226">
        <v>5650000</v>
      </c>
      <c r="B226" s="50">
        <v>2175630704</v>
      </c>
      <c r="C226" s="51">
        <f t="shared" si="12"/>
        <v>15904376</v>
      </c>
      <c r="D226" s="52">
        <f t="shared" si="14"/>
        <v>636.17503999999997</v>
      </c>
      <c r="G226" s="51">
        <f t="shared" si="13"/>
        <v>0</v>
      </c>
      <c r="H226" s="52" t="str">
        <f t="shared" si="15"/>
        <v/>
      </c>
    </row>
    <row r="227" spans="1:8">
      <c r="A227">
        <v>5675000</v>
      </c>
      <c r="B227" s="50">
        <v>2191535032</v>
      </c>
      <c r="C227" s="51">
        <f t="shared" si="12"/>
        <v>15904328</v>
      </c>
      <c r="D227" s="52">
        <f t="shared" si="14"/>
        <v>636.17312000000004</v>
      </c>
      <c r="G227" s="51">
        <f t="shared" si="13"/>
        <v>0</v>
      </c>
      <c r="H227" s="52" t="str">
        <f t="shared" si="15"/>
        <v/>
      </c>
    </row>
    <row r="228" spans="1:8">
      <c r="A228">
        <v>5700000</v>
      </c>
      <c r="B228" s="50">
        <v>2207439344</v>
      </c>
      <c r="C228" s="51">
        <f t="shared" si="12"/>
        <v>15904312</v>
      </c>
      <c r="D228" s="52">
        <f t="shared" si="14"/>
        <v>636.17247999999995</v>
      </c>
      <c r="G228" s="51">
        <f t="shared" si="13"/>
        <v>0</v>
      </c>
      <c r="H228" s="52" t="str">
        <f t="shared" si="15"/>
        <v/>
      </c>
    </row>
    <row r="229" spans="1:8">
      <c r="A229">
        <v>5725000</v>
      </c>
      <c r="B229" s="50">
        <v>2231295856</v>
      </c>
      <c r="C229" s="51">
        <f t="shared" si="12"/>
        <v>23856512</v>
      </c>
      <c r="D229" s="52">
        <f t="shared" si="14"/>
        <v>954.26048000000003</v>
      </c>
      <c r="G229" s="51">
        <f t="shared" si="13"/>
        <v>0</v>
      </c>
      <c r="H229" s="52" t="str">
        <f t="shared" si="15"/>
        <v/>
      </c>
    </row>
    <row r="230" spans="1:8">
      <c r="A230">
        <v>5750000</v>
      </c>
      <c r="B230" s="50">
        <v>2247200192</v>
      </c>
      <c r="C230" s="51">
        <f t="shared" si="12"/>
        <v>15904336</v>
      </c>
      <c r="D230" s="52">
        <f t="shared" si="14"/>
        <v>636.17344000000003</v>
      </c>
      <c r="G230" s="51">
        <f t="shared" si="13"/>
        <v>0</v>
      </c>
      <c r="H230" s="52" t="str">
        <f t="shared" si="15"/>
        <v/>
      </c>
    </row>
    <row r="231" spans="1:8">
      <c r="A231">
        <v>5775000</v>
      </c>
      <c r="B231" s="50">
        <v>2263104504</v>
      </c>
      <c r="C231" s="51">
        <f t="shared" si="12"/>
        <v>15904312</v>
      </c>
      <c r="D231" s="52">
        <f t="shared" si="14"/>
        <v>636.17247999999995</v>
      </c>
      <c r="G231" s="51">
        <f t="shared" si="13"/>
        <v>0</v>
      </c>
      <c r="H231" s="52" t="str">
        <f t="shared" si="15"/>
        <v/>
      </c>
    </row>
    <row r="232" spans="1:8">
      <c r="A232">
        <v>5800000</v>
      </c>
      <c r="B232" s="50">
        <v>2279008768</v>
      </c>
      <c r="C232" s="51">
        <f t="shared" si="12"/>
        <v>15904264</v>
      </c>
      <c r="D232" s="52">
        <f t="shared" si="14"/>
        <v>636.17056000000002</v>
      </c>
      <c r="G232" s="51">
        <f t="shared" si="13"/>
        <v>0</v>
      </c>
      <c r="H232" s="52" t="str">
        <f t="shared" si="15"/>
        <v/>
      </c>
    </row>
    <row r="233" spans="1:8">
      <c r="A233">
        <v>5825000</v>
      </c>
      <c r="B233" s="50">
        <v>2294913128</v>
      </c>
      <c r="C233" s="51">
        <f t="shared" si="12"/>
        <v>15904360</v>
      </c>
      <c r="D233" s="52">
        <f t="shared" si="14"/>
        <v>636.17439999999999</v>
      </c>
      <c r="G233" s="51">
        <f t="shared" si="13"/>
        <v>0</v>
      </c>
      <c r="H233" s="52" t="str">
        <f t="shared" si="15"/>
        <v/>
      </c>
    </row>
    <row r="234" spans="1:8">
      <c r="A234">
        <v>5850000</v>
      </c>
      <c r="B234" s="50">
        <v>2310817496</v>
      </c>
      <c r="C234" s="51">
        <f t="shared" si="12"/>
        <v>15904368</v>
      </c>
      <c r="D234" s="52">
        <f t="shared" si="14"/>
        <v>636.17471999999998</v>
      </c>
      <c r="G234" s="51">
        <f t="shared" si="13"/>
        <v>0</v>
      </c>
      <c r="H234" s="52" t="str">
        <f t="shared" si="15"/>
        <v/>
      </c>
    </row>
    <row r="235" spans="1:8">
      <c r="A235">
        <v>5875000</v>
      </c>
      <c r="B235" s="50">
        <v>2326721864</v>
      </c>
      <c r="C235" s="51">
        <f t="shared" si="12"/>
        <v>15904368</v>
      </c>
      <c r="D235" s="52">
        <f t="shared" si="14"/>
        <v>636.17471999999998</v>
      </c>
      <c r="G235" s="51">
        <f t="shared" si="13"/>
        <v>0</v>
      </c>
      <c r="H235" s="52" t="str">
        <f t="shared" si="15"/>
        <v/>
      </c>
    </row>
    <row r="236" spans="1:8">
      <c r="A236">
        <v>5900000</v>
      </c>
      <c r="B236" s="50">
        <v>2342626176</v>
      </c>
      <c r="C236" s="51">
        <f t="shared" si="12"/>
        <v>15904312</v>
      </c>
      <c r="D236" s="52">
        <f t="shared" si="14"/>
        <v>636.17247999999995</v>
      </c>
      <c r="G236" s="51">
        <f t="shared" si="13"/>
        <v>0</v>
      </c>
      <c r="H236" s="52" t="str">
        <f t="shared" si="15"/>
        <v/>
      </c>
    </row>
    <row r="237" spans="1:8">
      <c r="A237">
        <v>5925000</v>
      </c>
      <c r="B237" s="50">
        <v>2358530520</v>
      </c>
      <c r="C237" s="51">
        <f t="shared" si="12"/>
        <v>15904344</v>
      </c>
      <c r="D237" s="52">
        <f t="shared" si="14"/>
        <v>636.17376000000002</v>
      </c>
      <c r="G237" s="51">
        <f t="shared" si="13"/>
        <v>0</v>
      </c>
      <c r="H237" s="52" t="str">
        <f t="shared" si="15"/>
        <v/>
      </c>
    </row>
    <row r="238" spans="1:8">
      <c r="A238">
        <v>5950000</v>
      </c>
      <c r="B238" s="50">
        <v>2374434856</v>
      </c>
      <c r="C238" s="51">
        <f t="shared" si="12"/>
        <v>15904336</v>
      </c>
      <c r="D238" s="52">
        <f t="shared" si="14"/>
        <v>636.17344000000003</v>
      </c>
      <c r="G238" s="51">
        <f t="shared" si="13"/>
        <v>0</v>
      </c>
      <c r="H238" s="52" t="str">
        <f t="shared" si="15"/>
        <v/>
      </c>
    </row>
    <row r="239" spans="1:8">
      <c r="A239">
        <v>5975000</v>
      </c>
      <c r="B239" s="50">
        <v>2390339152</v>
      </c>
      <c r="C239" s="51">
        <f t="shared" si="12"/>
        <v>15904296</v>
      </c>
      <c r="D239" s="52">
        <f t="shared" si="14"/>
        <v>636.17183999999997</v>
      </c>
      <c r="G239" s="51">
        <f t="shared" si="13"/>
        <v>0</v>
      </c>
      <c r="H239" s="52" t="str">
        <f t="shared" si="15"/>
        <v/>
      </c>
    </row>
    <row r="240" spans="1:8">
      <c r="A240">
        <v>6000000</v>
      </c>
      <c r="B240" s="50">
        <v>2406243528</v>
      </c>
      <c r="C240" s="51">
        <f t="shared" si="12"/>
        <v>15904376</v>
      </c>
      <c r="D240" s="52">
        <f t="shared" si="14"/>
        <v>636.17503999999997</v>
      </c>
      <c r="G240" s="51">
        <f t="shared" si="13"/>
        <v>0</v>
      </c>
      <c r="H240" s="52" t="str">
        <f t="shared" si="15"/>
        <v/>
      </c>
    </row>
    <row r="241" spans="1:8">
      <c r="A241">
        <v>6025000</v>
      </c>
      <c r="B241" s="50">
        <v>2430100000</v>
      </c>
      <c r="C241" s="51">
        <f t="shared" si="12"/>
        <v>23856472</v>
      </c>
      <c r="D241" s="52">
        <f t="shared" si="14"/>
        <v>954.25887999999998</v>
      </c>
      <c r="G241" s="51">
        <f t="shared" si="13"/>
        <v>0</v>
      </c>
      <c r="H241" s="52" t="str">
        <f t="shared" si="15"/>
        <v/>
      </c>
    </row>
    <row r="242" spans="1:8">
      <c r="A242">
        <v>6050000</v>
      </c>
      <c r="B242" s="50">
        <v>2446004384</v>
      </c>
      <c r="C242" s="51">
        <f t="shared" si="12"/>
        <v>15904384</v>
      </c>
      <c r="D242" s="52">
        <f t="shared" si="14"/>
        <v>636.17535999999996</v>
      </c>
      <c r="G242" s="51">
        <f t="shared" si="13"/>
        <v>0</v>
      </c>
      <c r="H242" s="52" t="str">
        <f t="shared" si="15"/>
        <v/>
      </c>
    </row>
    <row r="243" spans="1:8">
      <c r="A243">
        <v>6075000</v>
      </c>
      <c r="B243" s="50">
        <v>2461908656</v>
      </c>
      <c r="C243" s="51">
        <f t="shared" si="12"/>
        <v>15904272</v>
      </c>
      <c r="D243" s="52">
        <f t="shared" si="14"/>
        <v>636.17088000000001</v>
      </c>
      <c r="G243" s="51">
        <f t="shared" si="13"/>
        <v>0</v>
      </c>
      <c r="H243" s="52" t="str">
        <f t="shared" si="15"/>
        <v/>
      </c>
    </row>
    <row r="244" spans="1:8">
      <c r="A244">
        <v>6100000</v>
      </c>
      <c r="B244" s="50">
        <v>2477813008</v>
      </c>
      <c r="C244" s="51">
        <f t="shared" si="12"/>
        <v>15904352</v>
      </c>
      <c r="D244" s="52">
        <f t="shared" si="14"/>
        <v>636.17408</v>
      </c>
      <c r="G244" s="51">
        <f t="shared" si="13"/>
        <v>0</v>
      </c>
      <c r="H244" s="52" t="str">
        <f t="shared" si="15"/>
        <v/>
      </c>
    </row>
    <row r="245" spans="1:8">
      <c r="A245">
        <v>6125000</v>
      </c>
      <c r="B245" s="50">
        <v>2493717384</v>
      </c>
      <c r="C245" s="51">
        <f t="shared" si="12"/>
        <v>15904376</v>
      </c>
      <c r="D245" s="52">
        <f t="shared" si="14"/>
        <v>636.17503999999997</v>
      </c>
      <c r="G245" s="51">
        <f t="shared" si="13"/>
        <v>0</v>
      </c>
      <c r="H245" s="52" t="str">
        <f t="shared" si="15"/>
        <v/>
      </c>
    </row>
    <row r="246" spans="1:8">
      <c r="A246">
        <v>6150000</v>
      </c>
      <c r="B246" s="50">
        <v>2509621712</v>
      </c>
      <c r="C246" s="51">
        <f t="shared" si="12"/>
        <v>15904328</v>
      </c>
      <c r="D246" s="52">
        <f t="shared" si="14"/>
        <v>636.17312000000004</v>
      </c>
      <c r="G246" s="51">
        <f t="shared" si="13"/>
        <v>0</v>
      </c>
      <c r="H246" s="52" t="str">
        <f t="shared" si="15"/>
        <v/>
      </c>
    </row>
    <row r="247" spans="1:8">
      <c r="A247">
        <v>6175000</v>
      </c>
      <c r="B247" s="50">
        <v>2525525968</v>
      </c>
      <c r="C247" s="51">
        <f t="shared" si="12"/>
        <v>15904256</v>
      </c>
      <c r="D247" s="52">
        <f t="shared" si="14"/>
        <v>636.17024000000004</v>
      </c>
      <c r="G247" s="51">
        <f t="shared" si="13"/>
        <v>0</v>
      </c>
      <c r="H247" s="52" t="str">
        <f t="shared" si="15"/>
        <v/>
      </c>
    </row>
    <row r="248" spans="1:8">
      <c r="A248">
        <v>6200000</v>
      </c>
      <c r="B248" s="50">
        <v>2317127984</v>
      </c>
      <c r="C248" s="51">
        <f t="shared" si="12"/>
        <v>-208397984</v>
      </c>
      <c r="D248" s="52" t="str">
        <f t="shared" si="14"/>
        <v/>
      </c>
      <c r="G248" s="51">
        <f t="shared" si="13"/>
        <v>0</v>
      </c>
      <c r="H248" s="52" t="str">
        <f t="shared" si="15"/>
        <v/>
      </c>
    </row>
    <row r="249" spans="1:8">
      <c r="A249">
        <v>6225000</v>
      </c>
      <c r="B249" s="50">
        <v>2334256912</v>
      </c>
      <c r="C249" s="51">
        <f t="shared" si="12"/>
        <v>17128928</v>
      </c>
      <c r="D249" s="52">
        <f t="shared" si="14"/>
        <v>685.15711999999996</v>
      </c>
      <c r="G249" s="51">
        <f t="shared" si="13"/>
        <v>0</v>
      </c>
      <c r="H249" s="52" t="str">
        <f t="shared" si="15"/>
        <v/>
      </c>
    </row>
    <row r="250" spans="1:8">
      <c r="A250">
        <v>6250000</v>
      </c>
      <c r="B250" s="50">
        <v>2351385896</v>
      </c>
      <c r="C250" s="51">
        <f t="shared" si="12"/>
        <v>17128984</v>
      </c>
      <c r="D250" s="52">
        <f t="shared" si="14"/>
        <v>685.15935999999999</v>
      </c>
      <c r="G250" s="51">
        <f t="shared" si="13"/>
        <v>0</v>
      </c>
      <c r="H250" s="52" t="str">
        <f t="shared" si="15"/>
        <v/>
      </c>
    </row>
    <row r="251" spans="1:8">
      <c r="A251">
        <v>6275000</v>
      </c>
      <c r="B251" s="50">
        <v>2368514864</v>
      </c>
      <c r="C251" s="51">
        <f t="shared" si="12"/>
        <v>17128968</v>
      </c>
      <c r="D251" s="52">
        <f t="shared" si="14"/>
        <v>685.15872000000002</v>
      </c>
      <c r="G251" s="51">
        <f t="shared" si="13"/>
        <v>0</v>
      </c>
      <c r="H251" s="52" t="str">
        <f t="shared" si="15"/>
        <v/>
      </c>
    </row>
    <row r="252" spans="1:8">
      <c r="A252">
        <v>6300000</v>
      </c>
      <c r="B252" s="50">
        <v>2586970808</v>
      </c>
      <c r="C252" s="51">
        <f t="shared" si="12"/>
        <v>218455944</v>
      </c>
      <c r="D252" s="52">
        <f t="shared" si="14"/>
        <v>8738.23776</v>
      </c>
      <c r="G252" s="51">
        <f t="shared" si="13"/>
        <v>0</v>
      </c>
      <c r="H252" s="52" t="str">
        <f t="shared" si="15"/>
        <v/>
      </c>
    </row>
    <row r="253" spans="1:8">
      <c r="A253">
        <v>6325000</v>
      </c>
      <c r="B253" s="50">
        <v>2604099792</v>
      </c>
      <c r="C253" s="51">
        <f t="shared" si="12"/>
        <v>17128984</v>
      </c>
      <c r="D253" s="52">
        <f t="shared" si="14"/>
        <v>685.15935999999999</v>
      </c>
      <c r="G253" s="51">
        <f t="shared" si="13"/>
        <v>0</v>
      </c>
      <c r="H253" s="52" t="str">
        <f t="shared" si="15"/>
        <v/>
      </c>
    </row>
    <row r="254" spans="1:8">
      <c r="A254">
        <v>6350000</v>
      </c>
      <c r="B254" s="50">
        <v>2621228792</v>
      </c>
      <c r="C254" s="51">
        <f t="shared" si="12"/>
        <v>17129000</v>
      </c>
      <c r="D254" s="52">
        <f t="shared" si="14"/>
        <v>685.16</v>
      </c>
      <c r="G254" s="51">
        <f t="shared" si="13"/>
        <v>0</v>
      </c>
      <c r="H254" s="52" t="str">
        <f t="shared" si="15"/>
        <v/>
      </c>
    </row>
    <row r="255" spans="1:8">
      <c r="A255">
        <v>6375000</v>
      </c>
      <c r="B255" s="50">
        <v>2638357720</v>
      </c>
      <c r="C255" s="51">
        <f t="shared" si="12"/>
        <v>17128928</v>
      </c>
      <c r="D255" s="52">
        <f t="shared" si="14"/>
        <v>685.15711999999996</v>
      </c>
      <c r="G255" s="51">
        <f t="shared" si="13"/>
        <v>0</v>
      </c>
      <c r="H255" s="52" t="str">
        <f t="shared" si="15"/>
        <v/>
      </c>
    </row>
    <row r="256" spans="1:8">
      <c r="A256">
        <v>6400000</v>
      </c>
      <c r="B256" s="50">
        <v>2655486704</v>
      </c>
      <c r="C256" s="51">
        <f t="shared" si="12"/>
        <v>17128984</v>
      </c>
      <c r="D256" s="52">
        <f t="shared" si="14"/>
        <v>685.15935999999999</v>
      </c>
      <c r="G256" s="51">
        <f t="shared" si="13"/>
        <v>0</v>
      </c>
      <c r="H256" s="52" t="str">
        <f t="shared" si="15"/>
        <v/>
      </c>
    </row>
    <row r="257" spans="1:8">
      <c r="A257">
        <v>6425000</v>
      </c>
      <c r="B257" s="50">
        <v>2672615672</v>
      </c>
      <c r="C257" s="51">
        <f t="shared" si="12"/>
        <v>17128968</v>
      </c>
      <c r="D257" s="52">
        <f t="shared" si="14"/>
        <v>685.15872000000002</v>
      </c>
      <c r="G257" s="51">
        <f t="shared" si="13"/>
        <v>0</v>
      </c>
      <c r="H257" s="52" t="str">
        <f t="shared" si="15"/>
        <v/>
      </c>
    </row>
    <row r="258" spans="1:8">
      <c r="A258">
        <v>6450000</v>
      </c>
      <c r="B258" s="50">
        <v>2681180184</v>
      </c>
      <c r="C258" s="51">
        <f t="shared" si="12"/>
        <v>8564512</v>
      </c>
      <c r="D258" s="52">
        <f t="shared" si="14"/>
        <v>342.58048000000002</v>
      </c>
      <c r="G258" s="51">
        <f t="shared" si="13"/>
        <v>0</v>
      </c>
      <c r="H258" s="52" t="str">
        <f t="shared" si="15"/>
        <v/>
      </c>
    </row>
    <row r="259" spans="1:8">
      <c r="A259">
        <v>6475000</v>
      </c>
      <c r="B259" s="50">
        <v>2698309152</v>
      </c>
      <c r="C259" s="51">
        <f t="shared" ref="C259:C317" si="16">B259-B258</f>
        <v>17128968</v>
      </c>
      <c r="D259" s="52">
        <f t="shared" si="14"/>
        <v>685.15872000000002</v>
      </c>
      <c r="G259" s="51">
        <f t="shared" ref="G259:G317" si="17">F259-F258</f>
        <v>0</v>
      </c>
      <c r="H259" s="52" t="str">
        <f t="shared" si="15"/>
        <v/>
      </c>
    </row>
    <row r="260" spans="1:8">
      <c r="A260">
        <v>6500000</v>
      </c>
      <c r="B260" s="50">
        <v>2715438088</v>
      </c>
      <c r="C260" s="51">
        <f t="shared" si="16"/>
        <v>17128936</v>
      </c>
      <c r="D260" s="52">
        <f t="shared" ref="D260:D317" si="18">IF(C260&gt;0,C260/25000,"")</f>
        <v>685.15743999999995</v>
      </c>
      <c r="G260" s="51">
        <f t="shared" si="17"/>
        <v>0</v>
      </c>
      <c r="H260" s="52" t="str">
        <f t="shared" ref="H260:H317" si="19">IF(G260&gt;0,G260/25000,"")</f>
        <v/>
      </c>
    </row>
    <row r="261" spans="1:8">
      <c r="A261">
        <v>6525000</v>
      </c>
      <c r="B261" s="50">
        <v>2732567080</v>
      </c>
      <c r="C261" s="51">
        <f t="shared" si="16"/>
        <v>17128992</v>
      </c>
      <c r="D261" s="52">
        <f t="shared" si="18"/>
        <v>685.15967999999998</v>
      </c>
      <c r="G261" s="51">
        <f t="shared" si="17"/>
        <v>0</v>
      </c>
      <c r="H261" s="52" t="str">
        <f t="shared" si="19"/>
        <v/>
      </c>
    </row>
    <row r="262" spans="1:8">
      <c r="A262">
        <v>6550000</v>
      </c>
      <c r="B262" s="50">
        <v>2749696064</v>
      </c>
      <c r="C262" s="51">
        <f t="shared" si="16"/>
        <v>17128984</v>
      </c>
      <c r="D262" s="52">
        <f t="shared" si="18"/>
        <v>685.15935999999999</v>
      </c>
      <c r="G262" s="51">
        <f t="shared" si="17"/>
        <v>0</v>
      </c>
      <c r="H262" s="52" t="str">
        <f t="shared" si="19"/>
        <v/>
      </c>
    </row>
    <row r="263" spans="1:8">
      <c r="A263">
        <v>6575000</v>
      </c>
      <c r="B263" s="50">
        <v>2766825064</v>
      </c>
      <c r="C263" s="51">
        <f t="shared" si="16"/>
        <v>17129000</v>
      </c>
      <c r="D263" s="52">
        <f t="shared" si="18"/>
        <v>685.16</v>
      </c>
      <c r="G263" s="51">
        <f t="shared" si="17"/>
        <v>0</v>
      </c>
      <c r="H263" s="52" t="str">
        <f t="shared" si="19"/>
        <v/>
      </c>
    </row>
    <row r="264" spans="1:8">
      <c r="A264">
        <v>6600000</v>
      </c>
      <c r="B264" s="50">
        <v>2783953976</v>
      </c>
      <c r="C264" s="51">
        <f t="shared" si="16"/>
        <v>17128912</v>
      </c>
      <c r="D264" s="52">
        <f t="shared" si="18"/>
        <v>685.15647999999999</v>
      </c>
      <c r="G264" s="51">
        <f t="shared" si="17"/>
        <v>0</v>
      </c>
      <c r="H264" s="52" t="str">
        <f t="shared" si="19"/>
        <v/>
      </c>
    </row>
    <row r="265" spans="1:8">
      <c r="A265">
        <v>6625000</v>
      </c>
      <c r="B265" s="50">
        <v>2671404672</v>
      </c>
      <c r="C265" s="51">
        <f t="shared" si="16"/>
        <v>-112549304</v>
      </c>
      <c r="D265" s="52" t="str">
        <f t="shared" si="18"/>
        <v/>
      </c>
      <c r="G265" s="51">
        <f t="shared" si="17"/>
        <v>0</v>
      </c>
      <c r="H265" s="52" t="str">
        <f t="shared" si="19"/>
        <v/>
      </c>
    </row>
    <row r="266" spans="1:8">
      <c r="A266">
        <v>6650000</v>
      </c>
      <c r="B266" s="50">
        <v>2686495296</v>
      </c>
      <c r="C266" s="51">
        <f t="shared" si="16"/>
        <v>15090624</v>
      </c>
      <c r="D266" s="52">
        <f t="shared" si="18"/>
        <v>603.62495999999999</v>
      </c>
      <c r="G266" s="51">
        <f t="shared" si="17"/>
        <v>0</v>
      </c>
      <c r="H266" s="52" t="str">
        <f t="shared" si="19"/>
        <v/>
      </c>
    </row>
    <row r="267" spans="1:8">
      <c r="A267">
        <v>6675000</v>
      </c>
      <c r="B267" s="50">
        <v>2701585896</v>
      </c>
      <c r="C267" s="51">
        <f t="shared" si="16"/>
        <v>15090600</v>
      </c>
      <c r="D267" s="52">
        <f t="shared" si="18"/>
        <v>603.62400000000002</v>
      </c>
      <c r="G267" s="51">
        <f t="shared" si="17"/>
        <v>0</v>
      </c>
      <c r="H267" s="52" t="str">
        <f t="shared" si="19"/>
        <v/>
      </c>
    </row>
    <row r="268" spans="1:8">
      <c r="A268">
        <v>6700000</v>
      </c>
      <c r="B268" s="50">
        <v>2724221848</v>
      </c>
      <c r="C268" s="51">
        <f t="shared" si="16"/>
        <v>22635952</v>
      </c>
      <c r="D268" s="52">
        <f t="shared" si="18"/>
        <v>905.43808000000001</v>
      </c>
      <c r="G268" s="51">
        <f t="shared" si="17"/>
        <v>0</v>
      </c>
      <c r="H268" s="52" t="str">
        <f t="shared" si="19"/>
        <v/>
      </c>
    </row>
    <row r="269" spans="1:8">
      <c r="A269">
        <v>6725000</v>
      </c>
      <c r="B269" s="50">
        <v>2739312512</v>
      </c>
      <c r="C269" s="51">
        <f t="shared" si="16"/>
        <v>15090664</v>
      </c>
      <c r="D269" s="52">
        <f t="shared" si="18"/>
        <v>603.62656000000004</v>
      </c>
      <c r="G269" s="51">
        <f t="shared" si="17"/>
        <v>0</v>
      </c>
      <c r="H269" s="52" t="str">
        <f t="shared" si="19"/>
        <v/>
      </c>
    </row>
    <row r="270" spans="1:8">
      <c r="A270">
        <v>6750000</v>
      </c>
      <c r="B270" s="50">
        <v>2754403176</v>
      </c>
      <c r="C270" s="51">
        <f t="shared" si="16"/>
        <v>15090664</v>
      </c>
      <c r="D270" s="52">
        <f t="shared" si="18"/>
        <v>603.62656000000004</v>
      </c>
      <c r="G270" s="51">
        <f t="shared" si="17"/>
        <v>0</v>
      </c>
      <c r="H270" s="52" t="str">
        <f t="shared" si="19"/>
        <v/>
      </c>
    </row>
    <row r="271" spans="1:8">
      <c r="A271">
        <v>6775000</v>
      </c>
      <c r="B271" s="50">
        <v>2769493816</v>
      </c>
      <c r="C271" s="51">
        <f t="shared" si="16"/>
        <v>15090640</v>
      </c>
      <c r="D271" s="52">
        <f t="shared" si="18"/>
        <v>603.62559999999996</v>
      </c>
      <c r="G271" s="51">
        <f t="shared" si="17"/>
        <v>0</v>
      </c>
      <c r="H271" s="52" t="str">
        <f t="shared" si="19"/>
        <v/>
      </c>
    </row>
    <row r="272" spans="1:8">
      <c r="A272">
        <v>6800000</v>
      </c>
      <c r="B272" s="50">
        <v>2784584464</v>
      </c>
      <c r="C272" s="51">
        <f t="shared" si="16"/>
        <v>15090648</v>
      </c>
      <c r="D272" s="52">
        <f t="shared" si="18"/>
        <v>603.62591999999995</v>
      </c>
      <c r="G272" s="51">
        <f t="shared" si="17"/>
        <v>0</v>
      </c>
      <c r="H272" s="52" t="str">
        <f t="shared" si="19"/>
        <v/>
      </c>
    </row>
    <row r="273" spans="1:8">
      <c r="A273">
        <v>6825000</v>
      </c>
      <c r="B273" s="50">
        <v>2807220376</v>
      </c>
      <c r="C273" s="51">
        <f t="shared" si="16"/>
        <v>22635912</v>
      </c>
      <c r="D273" s="52">
        <f t="shared" si="18"/>
        <v>905.43647999999996</v>
      </c>
      <c r="G273" s="51">
        <f t="shared" si="17"/>
        <v>0</v>
      </c>
      <c r="H273" s="52" t="str">
        <f t="shared" si="19"/>
        <v/>
      </c>
    </row>
    <row r="274" spans="1:8">
      <c r="A274">
        <v>6850000</v>
      </c>
      <c r="B274" s="50">
        <v>2822311024</v>
      </c>
      <c r="C274" s="51">
        <f t="shared" si="16"/>
        <v>15090648</v>
      </c>
      <c r="D274" s="52">
        <f t="shared" si="18"/>
        <v>603.62591999999995</v>
      </c>
      <c r="G274" s="51">
        <f t="shared" si="17"/>
        <v>0</v>
      </c>
      <c r="H274" s="52" t="str">
        <f t="shared" si="19"/>
        <v/>
      </c>
    </row>
    <row r="275" spans="1:8">
      <c r="A275">
        <v>6875000</v>
      </c>
      <c r="B275" s="50">
        <v>2837401640</v>
      </c>
      <c r="C275" s="51">
        <f t="shared" si="16"/>
        <v>15090616</v>
      </c>
      <c r="D275" s="52">
        <f t="shared" si="18"/>
        <v>603.62464</v>
      </c>
      <c r="G275" s="51">
        <f t="shared" si="17"/>
        <v>0</v>
      </c>
      <c r="H275" s="52" t="str">
        <f t="shared" si="19"/>
        <v/>
      </c>
    </row>
    <row r="276" spans="1:8">
      <c r="A276">
        <v>6900000</v>
      </c>
      <c r="B276" s="50">
        <v>2852492192</v>
      </c>
      <c r="C276" s="51">
        <f t="shared" si="16"/>
        <v>15090552</v>
      </c>
      <c r="D276" s="52">
        <f t="shared" si="18"/>
        <v>603.62207999999998</v>
      </c>
      <c r="G276" s="51">
        <f t="shared" si="17"/>
        <v>0</v>
      </c>
      <c r="H276" s="52" t="str">
        <f t="shared" si="19"/>
        <v/>
      </c>
    </row>
    <row r="277" spans="1:8">
      <c r="A277">
        <v>6925000</v>
      </c>
      <c r="B277" s="50">
        <v>2867582856</v>
      </c>
      <c r="C277" s="51">
        <f t="shared" si="16"/>
        <v>15090664</v>
      </c>
      <c r="D277" s="52">
        <f t="shared" si="18"/>
        <v>603.62656000000004</v>
      </c>
      <c r="G277" s="51">
        <f t="shared" si="17"/>
        <v>0</v>
      </c>
      <c r="H277" s="52" t="str">
        <f t="shared" si="19"/>
        <v/>
      </c>
    </row>
    <row r="278" spans="1:8">
      <c r="A278">
        <v>6950000</v>
      </c>
      <c r="B278" s="50">
        <v>2890218760</v>
      </c>
      <c r="C278" s="51">
        <f t="shared" si="16"/>
        <v>22635904</v>
      </c>
      <c r="D278" s="52">
        <f t="shared" si="18"/>
        <v>905.43615999999997</v>
      </c>
      <c r="G278" s="51">
        <f t="shared" si="17"/>
        <v>0</v>
      </c>
      <c r="H278" s="52" t="str">
        <f t="shared" si="19"/>
        <v/>
      </c>
    </row>
    <row r="279" spans="1:8">
      <c r="A279">
        <v>6975000</v>
      </c>
      <c r="B279" s="50">
        <v>2905309400</v>
      </c>
      <c r="C279" s="51">
        <f t="shared" si="16"/>
        <v>15090640</v>
      </c>
      <c r="D279" s="52">
        <f t="shared" si="18"/>
        <v>603.62559999999996</v>
      </c>
      <c r="G279" s="51">
        <f t="shared" si="17"/>
        <v>0</v>
      </c>
      <c r="H279" s="52" t="str">
        <f t="shared" si="19"/>
        <v/>
      </c>
    </row>
    <row r="280" spans="1:8">
      <c r="A280">
        <v>7000000</v>
      </c>
      <c r="B280" s="50">
        <v>2920399952</v>
      </c>
      <c r="C280" s="51">
        <f t="shared" si="16"/>
        <v>15090552</v>
      </c>
      <c r="D280" s="52">
        <f t="shared" si="18"/>
        <v>603.62207999999998</v>
      </c>
      <c r="G280" s="51">
        <f t="shared" si="17"/>
        <v>0</v>
      </c>
      <c r="H280" s="52" t="str">
        <f t="shared" si="19"/>
        <v/>
      </c>
    </row>
    <row r="281" spans="1:8">
      <c r="A281">
        <v>7025000</v>
      </c>
      <c r="B281" s="50">
        <v>2935490664</v>
      </c>
      <c r="C281" s="51">
        <f t="shared" si="16"/>
        <v>15090712</v>
      </c>
      <c r="D281" s="52">
        <f t="shared" si="18"/>
        <v>603.62847999999997</v>
      </c>
      <c r="G281" s="51">
        <f t="shared" si="17"/>
        <v>0</v>
      </c>
      <c r="H281" s="52" t="str">
        <f t="shared" si="19"/>
        <v/>
      </c>
    </row>
    <row r="282" spans="1:8">
      <c r="A282">
        <v>7050000</v>
      </c>
      <c r="B282" s="50">
        <v>2950581368</v>
      </c>
      <c r="C282" s="51">
        <f t="shared" si="16"/>
        <v>15090704</v>
      </c>
      <c r="D282" s="52">
        <f t="shared" si="18"/>
        <v>603.62815999999998</v>
      </c>
      <c r="G282" s="51">
        <f t="shared" si="17"/>
        <v>0</v>
      </c>
      <c r="H282" s="52" t="str">
        <f t="shared" si="19"/>
        <v/>
      </c>
    </row>
    <row r="283" spans="1:8">
      <c r="A283">
        <v>7075000</v>
      </c>
      <c r="B283" s="50">
        <v>2973217248</v>
      </c>
      <c r="C283" s="51">
        <f t="shared" si="16"/>
        <v>22635880</v>
      </c>
      <c r="D283" s="52">
        <f t="shared" si="18"/>
        <v>905.43520000000001</v>
      </c>
      <c r="G283" s="51">
        <f t="shared" si="17"/>
        <v>0</v>
      </c>
      <c r="H283" s="52" t="str">
        <f t="shared" si="19"/>
        <v/>
      </c>
    </row>
    <row r="284" spans="1:8">
      <c r="A284">
        <v>7100000</v>
      </c>
      <c r="B284" s="50">
        <v>2988307904</v>
      </c>
      <c r="C284" s="51">
        <f t="shared" si="16"/>
        <v>15090656</v>
      </c>
      <c r="D284" s="52">
        <f t="shared" si="18"/>
        <v>603.62624000000005</v>
      </c>
      <c r="G284" s="51">
        <f t="shared" si="17"/>
        <v>0</v>
      </c>
      <c r="H284" s="52" t="str">
        <f t="shared" si="19"/>
        <v/>
      </c>
    </row>
    <row r="285" spans="1:8">
      <c r="A285">
        <v>7125000</v>
      </c>
      <c r="B285" s="50">
        <v>3003398528</v>
      </c>
      <c r="C285" s="51">
        <f t="shared" si="16"/>
        <v>15090624</v>
      </c>
      <c r="D285" s="52">
        <f t="shared" si="18"/>
        <v>603.62495999999999</v>
      </c>
      <c r="G285" s="51">
        <f t="shared" si="17"/>
        <v>0</v>
      </c>
      <c r="H285" s="52" t="str">
        <f t="shared" si="19"/>
        <v/>
      </c>
    </row>
    <row r="286" spans="1:8">
      <c r="A286">
        <v>7150000</v>
      </c>
      <c r="B286" s="50">
        <v>3018489144</v>
      </c>
      <c r="C286" s="51">
        <f t="shared" si="16"/>
        <v>15090616</v>
      </c>
      <c r="D286" s="52">
        <f t="shared" si="18"/>
        <v>603.62464</v>
      </c>
      <c r="G286" s="51">
        <f t="shared" si="17"/>
        <v>0</v>
      </c>
      <c r="H286" s="52" t="str">
        <f t="shared" si="19"/>
        <v/>
      </c>
    </row>
    <row r="287" spans="1:8">
      <c r="A287">
        <v>7175000</v>
      </c>
      <c r="B287" s="50">
        <v>3033579696</v>
      </c>
      <c r="C287" s="51">
        <f t="shared" si="16"/>
        <v>15090552</v>
      </c>
      <c r="D287" s="52">
        <f t="shared" si="18"/>
        <v>603.62207999999998</v>
      </c>
      <c r="G287" s="51">
        <f t="shared" si="17"/>
        <v>0</v>
      </c>
      <c r="H287" s="52" t="str">
        <f t="shared" si="19"/>
        <v/>
      </c>
    </row>
    <row r="288" spans="1:8">
      <c r="A288">
        <v>7200000</v>
      </c>
      <c r="B288" s="50">
        <v>3056215576</v>
      </c>
      <c r="C288" s="51">
        <f t="shared" si="16"/>
        <v>22635880</v>
      </c>
      <c r="D288" s="52">
        <f t="shared" si="18"/>
        <v>905.43520000000001</v>
      </c>
      <c r="G288" s="51">
        <f t="shared" si="17"/>
        <v>0</v>
      </c>
      <c r="H288" s="52" t="str">
        <f t="shared" si="19"/>
        <v/>
      </c>
    </row>
    <row r="289" spans="1:8">
      <c r="A289">
        <v>7225000</v>
      </c>
      <c r="B289" s="50">
        <v>3071306200</v>
      </c>
      <c r="C289" s="51">
        <f t="shared" si="16"/>
        <v>15090624</v>
      </c>
      <c r="D289" s="52">
        <f t="shared" si="18"/>
        <v>603.62495999999999</v>
      </c>
      <c r="G289" s="51">
        <f t="shared" si="17"/>
        <v>0</v>
      </c>
      <c r="H289" s="52" t="str">
        <f t="shared" si="19"/>
        <v/>
      </c>
    </row>
    <row r="290" spans="1:8">
      <c r="A290">
        <v>7250000</v>
      </c>
      <c r="B290" s="50">
        <v>3086396856</v>
      </c>
      <c r="C290" s="51">
        <f t="shared" si="16"/>
        <v>15090656</v>
      </c>
      <c r="D290" s="52">
        <f t="shared" si="18"/>
        <v>603.62624000000005</v>
      </c>
      <c r="G290" s="51">
        <f t="shared" si="17"/>
        <v>0</v>
      </c>
      <c r="H290" s="52" t="str">
        <f t="shared" si="19"/>
        <v/>
      </c>
    </row>
    <row r="291" spans="1:8">
      <c r="A291">
        <v>7275000</v>
      </c>
      <c r="B291" s="50">
        <v>3101487432</v>
      </c>
      <c r="C291" s="51">
        <f t="shared" si="16"/>
        <v>15090576</v>
      </c>
      <c r="D291" s="52">
        <f t="shared" si="18"/>
        <v>603.62303999999995</v>
      </c>
      <c r="G291" s="51">
        <f t="shared" si="17"/>
        <v>0</v>
      </c>
      <c r="H291" s="52" t="str">
        <f t="shared" si="19"/>
        <v/>
      </c>
    </row>
    <row r="292" spans="1:8">
      <c r="A292">
        <v>7300000</v>
      </c>
      <c r="B292" s="50">
        <v>3116578080</v>
      </c>
      <c r="C292" s="51">
        <f t="shared" si="16"/>
        <v>15090648</v>
      </c>
      <c r="D292" s="52">
        <f t="shared" si="18"/>
        <v>603.62591999999995</v>
      </c>
      <c r="G292" s="51">
        <f t="shared" si="17"/>
        <v>0</v>
      </c>
      <c r="H292" s="52" t="str">
        <f t="shared" si="19"/>
        <v/>
      </c>
    </row>
    <row r="293" spans="1:8">
      <c r="A293">
        <v>7325000</v>
      </c>
      <c r="B293" s="50">
        <v>3133612752</v>
      </c>
      <c r="C293" s="51">
        <f t="shared" si="16"/>
        <v>17034672</v>
      </c>
      <c r="D293" s="52">
        <f t="shared" si="18"/>
        <v>681.38688000000002</v>
      </c>
      <c r="G293" s="51">
        <f t="shared" si="17"/>
        <v>0</v>
      </c>
      <c r="H293" s="52" t="str">
        <f t="shared" si="19"/>
        <v/>
      </c>
    </row>
    <row r="294" spans="1:8">
      <c r="A294">
        <v>7350000</v>
      </c>
      <c r="B294" s="50">
        <v>2929913176</v>
      </c>
      <c r="C294" s="51">
        <f t="shared" si="16"/>
        <v>-203699576</v>
      </c>
      <c r="D294" s="52" t="str">
        <f t="shared" si="18"/>
        <v/>
      </c>
      <c r="G294" s="51">
        <f t="shared" si="17"/>
        <v>0</v>
      </c>
      <c r="H294" s="52" t="str">
        <f t="shared" si="19"/>
        <v/>
      </c>
    </row>
    <row r="295" spans="1:8">
      <c r="A295">
        <v>7375000</v>
      </c>
      <c r="B295" s="50">
        <v>2946482744</v>
      </c>
      <c r="C295" s="51">
        <f t="shared" si="16"/>
        <v>16569568</v>
      </c>
      <c r="D295" s="52">
        <f t="shared" si="18"/>
        <v>662.78272000000004</v>
      </c>
      <c r="G295" s="51">
        <f t="shared" si="17"/>
        <v>0</v>
      </c>
      <c r="H295" s="52" t="str">
        <f t="shared" si="19"/>
        <v/>
      </c>
    </row>
    <row r="296" spans="1:8">
      <c r="A296">
        <v>7400000</v>
      </c>
      <c r="B296" s="50">
        <v>2963052264</v>
      </c>
      <c r="C296" s="51">
        <f t="shared" si="16"/>
        <v>16569520</v>
      </c>
      <c r="D296" s="52">
        <f t="shared" si="18"/>
        <v>662.7808</v>
      </c>
      <c r="G296" s="51">
        <f t="shared" si="17"/>
        <v>0</v>
      </c>
      <c r="H296" s="52" t="str">
        <f t="shared" si="19"/>
        <v/>
      </c>
    </row>
    <row r="297" spans="1:8">
      <c r="A297">
        <v>7425000</v>
      </c>
      <c r="B297" s="50">
        <v>2979621792</v>
      </c>
      <c r="C297" s="51">
        <f t="shared" si="16"/>
        <v>16569528</v>
      </c>
      <c r="D297" s="52">
        <f t="shared" si="18"/>
        <v>662.78111999999999</v>
      </c>
      <c r="G297" s="51">
        <f t="shared" si="17"/>
        <v>0</v>
      </c>
      <c r="H297" s="52" t="str">
        <f t="shared" si="19"/>
        <v/>
      </c>
    </row>
    <row r="298" spans="1:8">
      <c r="A298">
        <v>7450000</v>
      </c>
      <c r="B298" s="50">
        <v>3004476032</v>
      </c>
      <c r="C298" s="51">
        <f t="shared" si="16"/>
        <v>24854240</v>
      </c>
      <c r="D298" s="52">
        <f t="shared" si="18"/>
        <v>994.16959999999995</v>
      </c>
      <c r="G298" s="51">
        <f t="shared" si="17"/>
        <v>0</v>
      </c>
      <c r="H298" s="52" t="str">
        <f t="shared" si="19"/>
        <v/>
      </c>
    </row>
    <row r="299" spans="1:8">
      <c r="A299">
        <v>7475000</v>
      </c>
      <c r="B299" s="50">
        <v>3021045520</v>
      </c>
      <c r="C299" s="51">
        <f t="shared" si="16"/>
        <v>16569488</v>
      </c>
      <c r="D299" s="52">
        <f t="shared" si="18"/>
        <v>662.77952000000005</v>
      </c>
      <c r="G299" s="51">
        <f t="shared" si="17"/>
        <v>0</v>
      </c>
      <c r="H299" s="52" t="str">
        <f t="shared" si="19"/>
        <v/>
      </c>
    </row>
    <row r="300" spans="1:8">
      <c r="A300">
        <v>7500000</v>
      </c>
      <c r="B300" s="50">
        <v>3037614976</v>
      </c>
      <c r="C300" s="51">
        <f t="shared" si="16"/>
        <v>16569456</v>
      </c>
      <c r="D300" s="52">
        <f t="shared" si="18"/>
        <v>662.77823999999998</v>
      </c>
      <c r="G300" s="51">
        <f t="shared" si="17"/>
        <v>0</v>
      </c>
      <c r="H300" s="52" t="str">
        <f t="shared" si="19"/>
        <v/>
      </c>
    </row>
    <row r="301" spans="1:8">
      <c r="A301">
        <v>7525000</v>
      </c>
      <c r="B301" s="50">
        <v>3054184456</v>
      </c>
      <c r="C301" s="51">
        <f t="shared" si="16"/>
        <v>16569480</v>
      </c>
      <c r="D301" s="52">
        <f t="shared" si="18"/>
        <v>662.77919999999995</v>
      </c>
      <c r="G301" s="51">
        <f t="shared" si="17"/>
        <v>0</v>
      </c>
      <c r="H301" s="52" t="str">
        <f t="shared" si="19"/>
        <v/>
      </c>
    </row>
    <row r="302" spans="1:8">
      <c r="A302">
        <v>7550000</v>
      </c>
      <c r="B302" s="50">
        <v>3070753984</v>
      </c>
      <c r="C302" s="51">
        <f t="shared" si="16"/>
        <v>16569528</v>
      </c>
      <c r="D302" s="52">
        <f t="shared" si="18"/>
        <v>662.78111999999999</v>
      </c>
      <c r="G302" s="51">
        <f t="shared" si="17"/>
        <v>0</v>
      </c>
      <c r="H302" s="52" t="str">
        <f t="shared" si="19"/>
        <v/>
      </c>
    </row>
    <row r="303" spans="1:8">
      <c r="A303">
        <v>7575000</v>
      </c>
      <c r="B303" s="50">
        <v>3087323400</v>
      </c>
      <c r="C303" s="51">
        <f t="shared" si="16"/>
        <v>16569416</v>
      </c>
      <c r="D303" s="52">
        <f t="shared" si="18"/>
        <v>662.77664000000004</v>
      </c>
      <c r="G303" s="51">
        <f t="shared" si="17"/>
        <v>0</v>
      </c>
      <c r="H303" s="52" t="str">
        <f t="shared" si="19"/>
        <v/>
      </c>
    </row>
    <row r="304" spans="1:8">
      <c r="A304">
        <v>7600000</v>
      </c>
      <c r="B304" s="50">
        <v>3103892896</v>
      </c>
      <c r="C304" s="51">
        <f t="shared" si="16"/>
        <v>16569496</v>
      </c>
      <c r="D304" s="52">
        <f t="shared" si="18"/>
        <v>662.77984000000004</v>
      </c>
      <c r="G304" s="51">
        <f t="shared" si="17"/>
        <v>0</v>
      </c>
      <c r="H304" s="52" t="str">
        <f t="shared" si="19"/>
        <v/>
      </c>
    </row>
    <row r="305" spans="1:8">
      <c r="A305">
        <v>7625000</v>
      </c>
      <c r="B305" s="50">
        <v>3120462400</v>
      </c>
      <c r="C305" s="51">
        <f t="shared" si="16"/>
        <v>16569504</v>
      </c>
      <c r="D305" s="52">
        <f t="shared" si="18"/>
        <v>662.78016000000002</v>
      </c>
      <c r="G305" s="51">
        <f t="shared" si="17"/>
        <v>0</v>
      </c>
      <c r="H305" s="52" t="str">
        <f t="shared" si="19"/>
        <v/>
      </c>
    </row>
    <row r="306" spans="1:8">
      <c r="A306">
        <v>7650000</v>
      </c>
      <c r="B306" s="50">
        <v>3137031928</v>
      </c>
      <c r="C306" s="51">
        <f t="shared" si="16"/>
        <v>16569528</v>
      </c>
      <c r="D306" s="52">
        <f t="shared" si="18"/>
        <v>662.78111999999999</v>
      </c>
      <c r="G306" s="51">
        <f t="shared" si="17"/>
        <v>0</v>
      </c>
      <c r="H306" s="52" t="str">
        <f t="shared" si="19"/>
        <v/>
      </c>
    </row>
    <row r="307" spans="1:8">
      <c r="A307">
        <v>7675000</v>
      </c>
      <c r="B307" s="50">
        <v>3153601352</v>
      </c>
      <c r="C307" s="51">
        <f t="shared" si="16"/>
        <v>16569424</v>
      </c>
      <c r="D307" s="52">
        <f t="shared" si="18"/>
        <v>662.77696000000003</v>
      </c>
      <c r="G307" s="51">
        <f t="shared" si="17"/>
        <v>0</v>
      </c>
      <c r="H307" s="52" t="str">
        <f t="shared" si="19"/>
        <v/>
      </c>
    </row>
    <row r="308" spans="1:8">
      <c r="A308">
        <v>7700000</v>
      </c>
      <c r="B308" s="50">
        <v>3170170856</v>
      </c>
      <c r="C308" s="51">
        <f t="shared" si="16"/>
        <v>16569504</v>
      </c>
      <c r="D308" s="52">
        <f t="shared" si="18"/>
        <v>662.78016000000002</v>
      </c>
      <c r="G308" s="51">
        <f t="shared" si="17"/>
        <v>0</v>
      </c>
      <c r="H308" s="52" t="str">
        <f t="shared" si="19"/>
        <v/>
      </c>
    </row>
    <row r="309" spans="1:8">
      <c r="A309">
        <v>7725000</v>
      </c>
      <c r="B309" s="50">
        <v>3186740352</v>
      </c>
      <c r="C309" s="51">
        <f t="shared" si="16"/>
        <v>16569496</v>
      </c>
      <c r="D309" s="52">
        <f t="shared" si="18"/>
        <v>662.77984000000004</v>
      </c>
      <c r="G309" s="51">
        <f t="shared" si="17"/>
        <v>0</v>
      </c>
      <c r="H309" s="52" t="str">
        <f t="shared" si="19"/>
        <v/>
      </c>
    </row>
    <row r="310" spans="1:8">
      <c r="A310">
        <v>7750000</v>
      </c>
      <c r="B310" s="50">
        <v>3203309880</v>
      </c>
      <c r="C310" s="51">
        <f t="shared" si="16"/>
        <v>16569528</v>
      </c>
      <c r="D310" s="52">
        <f t="shared" si="18"/>
        <v>662.78111999999999</v>
      </c>
      <c r="G310" s="51">
        <f t="shared" si="17"/>
        <v>0</v>
      </c>
      <c r="H310" s="52" t="str">
        <f t="shared" si="19"/>
        <v/>
      </c>
    </row>
    <row r="311" spans="1:8">
      <c r="A311">
        <v>7775000</v>
      </c>
      <c r="B311" s="50">
        <v>3219879304</v>
      </c>
      <c r="C311" s="51">
        <f t="shared" si="16"/>
        <v>16569424</v>
      </c>
      <c r="D311" s="52">
        <f t="shared" si="18"/>
        <v>662.77696000000003</v>
      </c>
      <c r="G311" s="51">
        <f t="shared" si="17"/>
        <v>0</v>
      </c>
      <c r="H311" s="52" t="str">
        <f t="shared" si="19"/>
        <v/>
      </c>
    </row>
    <row r="312" spans="1:8">
      <c r="A312">
        <v>7800000</v>
      </c>
      <c r="B312" s="50">
        <v>3236448808</v>
      </c>
      <c r="C312" s="51">
        <f t="shared" si="16"/>
        <v>16569504</v>
      </c>
      <c r="D312" s="52">
        <f t="shared" si="18"/>
        <v>662.78016000000002</v>
      </c>
      <c r="G312" s="51">
        <f t="shared" si="17"/>
        <v>0</v>
      </c>
      <c r="H312" s="52" t="str">
        <f t="shared" si="19"/>
        <v/>
      </c>
    </row>
    <row r="313" spans="1:8">
      <c r="A313">
        <v>7825000</v>
      </c>
      <c r="B313" s="50">
        <v>3253018288</v>
      </c>
      <c r="C313" s="51">
        <f t="shared" si="16"/>
        <v>16569480</v>
      </c>
      <c r="D313" s="52">
        <f t="shared" si="18"/>
        <v>662.77919999999995</v>
      </c>
      <c r="G313" s="51">
        <f t="shared" si="17"/>
        <v>0</v>
      </c>
      <c r="H313" s="52" t="str">
        <f t="shared" si="19"/>
        <v/>
      </c>
    </row>
    <row r="314" spans="1:8">
      <c r="A314">
        <v>7850000</v>
      </c>
      <c r="B314" s="50">
        <v>3269587736</v>
      </c>
      <c r="C314" s="51">
        <f t="shared" si="16"/>
        <v>16569448</v>
      </c>
      <c r="D314" s="52">
        <f t="shared" si="18"/>
        <v>662.77791999999999</v>
      </c>
      <c r="G314" s="51">
        <f t="shared" si="17"/>
        <v>0</v>
      </c>
      <c r="H314" s="52" t="str">
        <f t="shared" si="19"/>
        <v/>
      </c>
    </row>
    <row r="315" spans="1:8">
      <c r="A315">
        <v>7875000</v>
      </c>
      <c r="B315" s="50">
        <v>3286157280</v>
      </c>
      <c r="C315" s="51">
        <f t="shared" si="16"/>
        <v>16569544</v>
      </c>
      <c r="D315" s="52">
        <f t="shared" si="18"/>
        <v>662.78175999999996</v>
      </c>
      <c r="G315" s="51">
        <f t="shared" si="17"/>
        <v>0</v>
      </c>
      <c r="H315" s="52" t="str">
        <f t="shared" si="19"/>
        <v/>
      </c>
    </row>
    <row r="316" spans="1:8">
      <c r="A316">
        <v>7900000</v>
      </c>
      <c r="B316" s="50">
        <v>3302726808</v>
      </c>
      <c r="C316" s="51">
        <f t="shared" si="16"/>
        <v>16569528</v>
      </c>
      <c r="D316" s="52">
        <f t="shared" si="18"/>
        <v>662.78111999999999</v>
      </c>
      <c r="G316" s="51">
        <f t="shared" si="17"/>
        <v>0</v>
      </c>
      <c r="H316" s="52" t="str">
        <f t="shared" si="19"/>
        <v/>
      </c>
    </row>
    <row r="317" spans="1:8">
      <c r="A317">
        <v>7925000</v>
      </c>
      <c r="B317" s="50">
        <v>3319296312</v>
      </c>
      <c r="C317" s="51">
        <f t="shared" si="16"/>
        <v>16569504</v>
      </c>
      <c r="D317" s="52">
        <f t="shared" si="18"/>
        <v>662.78016000000002</v>
      </c>
      <c r="G317" s="51">
        <f t="shared" si="17"/>
        <v>0</v>
      </c>
      <c r="H317" s="52" t="str">
        <f t="shared" si="19"/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Stepper</dc:creator>
  <cp:lastModifiedBy>Stepper</cp:lastModifiedBy>
  <dcterms:created xsi:type="dcterms:W3CDTF">2013-02-16T10:21:13Z</dcterms:created>
  <dcterms:modified xsi:type="dcterms:W3CDTF">2013-02-26T10:55:05Z</dcterms:modified>
</cp:coreProperties>
</file>