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" sheetId="1" state="visible" r:id="rId2"/>
    <sheet name="Volumen Presa" sheetId="2" state="visible" r:id="rId3"/>
    <sheet name="vano 1" sheetId="3" state="visible" r:id="rId4"/>
    <sheet name="vano 2" sheetId="4" state="visible" r:id="rId5"/>
    <sheet name="vano 3" sheetId="5" state="visible" r:id="rId6"/>
    <sheet name="vano 4" sheetId="6" state="visible" r:id="rId7"/>
    <sheet name="vano 5" sheetId="7" state="visible" r:id="rId8"/>
    <sheet name="Válvulas" sheetId="8" state="visible" r:id="rId9"/>
    <sheet name="H. de Cálculo" sheetId="9" state="visible" r:id="rId10"/>
  </sheets>
  <definedNames>
    <definedName function="false" hidden="false" localSheetId="2" name="_xlnm.Print_Area" vbProcedure="false">'vano 1'!$A$5:$BU$97</definedName>
    <definedName function="false" hidden="false" localSheetId="3" name="_xlnm.Print_Area" vbProcedure="false">'vano 2'!$A$5:$BU$97</definedName>
    <definedName function="false" hidden="false" localSheetId="4" name="_xlnm.Print_Area" vbProcedure="false">'vano 3'!$A$5:$BU$97</definedName>
    <definedName function="false" hidden="false" localSheetId="5" name="_xlnm.Print_Area" vbProcedure="false">'vano 4'!$A$5:$BU$97</definedName>
    <definedName function="false" hidden="false" localSheetId="6" name="_xlnm.Print_Area" vbProcedure="false">'vano 5'!$A$5:$BU$97</definedName>
    <definedName function="false" hidden="false" name="_xlfn_IFERROR" vbProcedure="false"/>
    <definedName function="false" hidden="false" localSheetId="0" name="Excel_BuiltIn__FilterDatabase" vbProcedure="false">Tabla!$B$6:$L$41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<sst xmlns="http://schemas.openxmlformats.org/spreadsheetml/2006/main" count="217" uniqueCount="80">
  <si>
    <t xml:space="preserve">EMALCSA</t>
  </si>
  <si>
    <t xml:space="preserve">LA TELVA</t>
  </si>
  <si>
    <t xml:space="preserve">AFOROS PRESA DE CECEBRE</t>
  </si>
  <si>
    <t xml:space="preserve">MESNOVIEMBRE DE 2.018</t>
  </si>
  <si>
    <t xml:space="preserve">FECHA</t>
  </si>
  <si>
    <t xml:space="preserve">DIF.</t>
  </si>
  <si>
    <t xml:space="preserve">LLUVIA</t>
  </si>
  <si>
    <t xml:space="preserve">COTA</t>
  </si>
  <si>
    <t xml:space="preserve">VOLUMEN</t>
  </si>
  <si>
    <t xml:space="preserve">ENTRADAS</t>
  </si>
  <si>
    <t xml:space="preserve">SALIDA</t>
  </si>
  <si>
    <t xml:space="preserve">AFORO TOTAL</t>
  </si>
  <si>
    <t xml:space="preserve">PRESA</t>
  </si>
  <si>
    <t xml:space="preserve">TELVA</t>
  </si>
  <si>
    <t xml:space="preserve">ACUMULADO</t>
  </si>
  <si>
    <t xml:space="preserve">%</t>
  </si>
  <si>
    <t xml:space="preserve">VARIACION</t>
  </si>
  <si>
    <r>
      <rPr>
        <b val="true"/>
        <sz val="8"/>
        <rFont val="Arial"/>
        <family val="2"/>
      </rPr>
      <t xml:space="preserve">m</t>
    </r>
    <r>
      <rPr>
        <b val="true"/>
        <vertAlign val="superscript"/>
        <sz val="8"/>
        <rFont val="Arial"/>
        <family val="2"/>
      </rPr>
      <t xml:space="preserve">3</t>
    </r>
    <r>
      <rPr>
        <b val="true"/>
        <sz val="8"/>
        <rFont val="Arial"/>
        <family val="2"/>
      </rPr>
      <t xml:space="preserve">/s</t>
    </r>
  </si>
  <si>
    <r>
      <rPr>
        <b val="true"/>
        <sz val="8"/>
        <rFont val="Arial"/>
        <family val="2"/>
      </rPr>
      <t xml:space="preserve">ENTRADA      m</t>
    </r>
    <r>
      <rPr>
        <b val="true"/>
        <vertAlign val="superscript"/>
        <sz val="8"/>
        <rFont val="Arial"/>
        <family val="2"/>
      </rPr>
      <t xml:space="preserve">3</t>
    </r>
    <r>
      <rPr>
        <b val="true"/>
        <sz val="8"/>
        <rFont val="Arial"/>
        <family val="2"/>
      </rPr>
      <t xml:space="preserve">/seg</t>
    </r>
  </si>
  <si>
    <t xml:space="preserve">OBSERVACIONES</t>
  </si>
  <si>
    <t xml:space="preserve">LONGITUD</t>
  </si>
  <si>
    <t xml:space="preserve">COTA LABIO=</t>
  </si>
  <si>
    <t xml:space="preserve">H</t>
  </si>
  <si>
    <t xml:space="preserve">APERTURA DE COMPUERTA</t>
  </si>
  <si>
    <t xml:space="preserve">QMAX</t>
  </si>
  <si>
    <r>
      <rPr>
        <b val="true"/>
        <sz val="9"/>
        <color rgb="FF003366"/>
        <rFont val="Arial"/>
        <family val="2"/>
      </rPr>
      <t xml:space="preserve">Cálculo de salida de compuertas por apertura y cota.</t>
    </r>
    <r>
      <rPr>
        <b val="true"/>
        <sz val="9"/>
        <color rgb="FFFF0000"/>
        <rFont val="Arial"/>
        <family val="2"/>
      </rPr>
      <t xml:space="preserve"> Datos en MANUAL</t>
    </r>
  </si>
  <si>
    <r>
      <rPr>
        <b val="true"/>
        <sz val="9"/>
        <color rgb="FF003366"/>
        <rFont val="Arial"/>
        <family val="2"/>
      </rPr>
      <t xml:space="preserve">Cálculo de salida de compuertas por apertura y cota.</t>
    </r>
    <r>
      <rPr>
        <b val="true"/>
        <sz val="9"/>
        <color rgb="FFFF0000"/>
        <rFont val="Arial"/>
        <family val="2"/>
      </rPr>
      <t xml:space="preserve"> Datos en AUTOMÁTICO</t>
    </r>
  </si>
  <si>
    <t xml:space="preserve">Introduce los datos</t>
  </si>
  <si>
    <t xml:space="preserve">Cota</t>
  </si>
  <si>
    <t xml:space="preserve">Ap.</t>
  </si>
  <si>
    <t xml:space="preserve">Ap1</t>
  </si>
  <si>
    <t xml:space="preserve">Ap2</t>
  </si>
  <si>
    <t xml:space="preserve">Cotas</t>
  </si>
  <si>
    <r>
      <rPr>
        <b val="true"/>
        <sz val="9"/>
        <color rgb="FFFF0000"/>
        <rFont val="Arial"/>
        <family val="2"/>
      </rPr>
      <t xml:space="preserve">Resultado (m</t>
    </r>
    <r>
      <rPr>
        <b val="true"/>
        <vertAlign val="superscript"/>
        <sz val="9"/>
        <color rgb="FFFF0000"/>
        <rFont val="Arial"/>
        <family val="2"/>
      </rPr>
      <t xml:space="preserve">3</t>
    </r>
    <r>
      <rPr>
        <b val="true"/>
        <sz val="9"/>
        <color rgb="FFFF0000"/>
        <rFont val="Arial"/>
        <family val="2"/>
      </rPr>
      <t xml:space="preserve">/s)</t>
    </r>
  </si>
  <si>
    <t xml:space="preserve">1 ó 6</t>
  </si>
  <si>
    <t xml:space="preserve">2 ó 7</t>
  </si>
  <si>
    <t xml:space="preserve">3 ó 8</t>
  </si>
  <si>
    <t xml:space="preserve">4 ó 9</t>
  </si>
  <si>
    <t xml:space="preserve">Válvula entre 0,05 a 0,10</t>
  </si>
  <si>
    <t xml:space="preserve">MEDIDA EN MANUAL</t>
  </si>
  <si>
    <r>
      <rPr>
        <b val="true"/>
        <sz val="10"/>
        <rFont val="Arial"/>
        <family val="2"/>
      </rPr>
      <t xml:space="preserve">APERTURA EN CM</t>
    </r>
    <r>
      <rPr>
        <sz val="10"/>
        <rFont val="Arial"/>
        <family val="0"/>
      </rPr>
      <t xml:space="preserve">. </t>
    </r>
  </si>
  <si>
    <t xml:space="preserve">Dias - Mes  </t>
  </si>
  <si>
    <t xml:space="preserve">cota</t>
  </si>
  <si>
    <t xml:space="preserve">h</t>
  </si>
  <si>
    <t xml:space="preserve">velocidad</t>
  </si>
  <si>
    <t xml:space="preserve">coef.x seccion</t>
  </si>
  <si>
    <r>
      <rPr>
        <b val="true"/>
        <sz val="10"/>
        <rFont val="Arial"/>
        <family val="2"/>
      </rPr>
      <t xml:space="preserve">caudal (m</t>
    </r>
    <r>
      <rPr>
        <b val="true"/>
        <vertAlign val="superscript"/>
        <sz val="10"/>
        <rFont val="Arial"/>
        <family val="2"/>
      </rPr>
      <t xml:space="preserve">3</t>
    </r>
    <r>
      <rPr>
        <b val="true"/>
        <sz val="10"/>
        <rFont val="Arial"/>
        <family val="2"/>
      </rPr>
      <t xml:space="preserve">/seg)</t>
    </r>
  </si>
  <si>
    <t xml:space="preserve">fondo 1</t>
  </si>
  <si>
    <t xml:space="preserve">fondo 2</t>
  </si>
  <si>
    <t xml:space="preserve"> 8 horas</t>
  </si>
  <si>
    <t xml:space="preserve">intermedia</t>
  </si>
  <si>
    <t xml:space="preserve">MEDIDA EN AUTOMÁTICO</t>
  </si>
  <si>
    <t xml:space="preserve">Apertura (cm)</t>
  </si>
  <si>
    <t xml:space="preserve">CALCULO  AFORO PRESA DE CECEBRE</t>
  </si>
  <si>
    <t xml:space="preserve">DIAS</t>
  </si>
  <si>
    <t xml:space="preserve">HORA</t>
  </si>
  <si>
    <t xml:space="preserve">Aforo Compuerta 1</t>
  </si>
  <si>
    <t xml:space="preserve">Aforo Compuerta 2</t>
  </si>
  <si>
    <t xml:space="preserve">Aforo Compuerta 3</t>
  </si>
  <si>
    <t xml:space="preserve">Aforo Compuerta 4</t>
  </si>
  <si>
    <t xml:space="preserve">Aforo Compuerta 5</t>
  </si>
  <si>
    <t xml:space="preserve">TOTAL COMPUERTAS</t>
  </si>
  <si>
    <t xml:space="preserve">VALVULA INTERMEDIA</t>
  </si>
  <si>
    <t xml:space="preserve">VALVULAS FONDO</t>
  </si>
  <si>
    <t xml:space="preserve">TOTAL</t>
  </si>
  <si>
    <t xml:space="preserve">Apertura compuertas</t>
  </si>
  <si>
    <t xml:space="preserve">Total comp.</t>
  </si>
  <si>
    <t xml:space="preserve">Apertura de Válvulas</t>
  </si>
  <si>
    <t xml:space="preserve">Total V.</t>
  </si>
  <si>
    <t xml:space="preserve">Total</t>
  </si>
  <si>
    <t xml:space="preserve">A.C.1</t>
  </si>
  <si>
    <t xml:space="preserve">A.C.2</t>
  </si>
  <si>
    <t xml:space="preserve">A.C.3</t>
  </si>
  <si>
    <t xml:space="preserve">A.C.4</t>
  </si>
  <si>
    <t xml:space="preserve">A.C.5</t>
  </si>
  <si>
    <t xml:space="preserve">V.i.</t>
  </si>
  <si>
    <t xml:space="preserve">V.f.1</t>
  </si>
  <si>
    <t xml:space="preserve">V.f.2</t>
  </si>
  <si>
    <t xml:space="preserve">Aforo C.</t>
  </si>
  <si>
    <t xml:space="preserve">Aforo V.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</si>
</sst>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* #,##0.00\ [$€-1]_-;\-* #,##0.00\ [$€-1]_-;_-* \-??\ [$€-1]_-"/>
    <numFmt numFmtId="166" formatCode="M/D/YYYY\ H:MM"/>
    <numFmt numFmtId="167" formatCode="0"/>
    <numFmt numFmtId="168" formatCode="0.0"/>
    <numFmt numFmtId="169" formatCode="0.00"/>
    <numFmt numFmtId="170" formatCode="#,##0"/>
    <numFmt numFmtId="171" formatCode="#,##0_ ;\-#,##0\ "/>
    <numFmt numFmtId="172" formatCode="#,##0.00"/>
    <numFmt numFmtId="173" formatCode="M/D/YYYY"/>
    <numFmt numFmtId="174" formatCode="0.000"/>
  </numFmts>
  <fonts count="25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b val="true"/>
      <sz val="8"/>
      <name val="Arial"/>
      <family val="2"/>
    </font>
    <font>
      <sz val="8"/>
      <name val="Arial"/>
      <family val="2"/>
    </font>
    <font>
      <b val="true"/>
      <sz val="6"/>
      <name val="Arial"/>
      <family val="2"/>
    </font>
    <font>
      <b val="true"/>
      <vertAlign val="superscript"/>
      <sz val="8"/>
      <name val="Arial"/>
      <family val="2"/>
    </font>
    <font>
      <sz val="10"/>
      <name val="Arial"/>
      <family val="2"/>
    </font>
    <font>
      <sz val="8"/>
      <color rgb="FF339966"/>
      <name val="Arial"/>
      <family val="2"/>
    </font>
    <font>
      <b val="true"/>
      <sz val="8"/>
      <color rgb="FFFFFFFF"/>
      <name val="Arial"/>
      <family val="2"/>
    </font>
    <font>
      <sz val="8"/>
      <color rgb="FFFFFFFF"/>
      <name val="Arial"/>
      <family val="2"/>
    </font>
    <font>
      <b val="true"/>
      <sz val="9"/>
      <color rgb="FF003366"/>
      <name val="Arial"/>
      <family val="2"/>
    </font>
    <font>
      <b val="true"/>
      <sz val="9"/>
      <color rgb="FFFF0000"/>
      <name val="Arial"/>
      <family val="2"/>
    </font>
    <font>
      <b val="true"/>
      <sz val="9"/>
      <name val="Arial"/>
      <family val="2"/>
    </font>
    <font>
      <b val="true"/>
      <vertAlign val="superscript"/>
      <sz val="9"/>
      <color rgb="FFFF0000"/>
      <name val="Arial"/>
      <family val="2"/>
    </font>
    <font>
      <b val="true"/>
      <sz val="8"/>
      <color rgb="FFFF0000"/>
      <name val="Arial"/>
      <family val="2"/>
    </font>
    <font>
      <b val="true"/>
      <sz val="8"/>
      <color rgb="FF003366"/>
      <name val="Arial"/>
      <family val="2"/>
    </font>
    <font>
      <b val="true"/>
      <sz val="10"/>
      <color rgb="FFFF0000"/>
      <name val="Arial"/>
      <family val="2"/>
    </font>
    <font>
      <b val="true"/>
      <vertAlign val="superscript"/>
      <sz val="10"/>
      <name val="Arial"/>
      <family val="2"/>
    </font>
    <font>
      <sz val="9"/>
      <name val="Arial"/>
      <family val="2"/>
    </font>
    <font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0080"/>
        <bgColor rgb="FF000080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969696"/>
        <bgColor rgb="FF808080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99CC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/>
      <bottom/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 style="thin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/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/>
      <bottom/>
      <diagonal/>
    </border>
    <border diagonalUp="false" diagonalDown="false">
      <left style="thin">
        <color rgb="FF292F34"/>
      </left>
      <right style="medium">
        <color rgb="FF292F34"/>
      </right>
      <top/>
      <bottom style="thin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/>
      <right style="thin">
        <color rgb="FF292F34"/>
      </right>
      <top/>
      <bottom style="thin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thick">
        <color rgb="FF292F34"/>
      </left>
      <right style="thick">
        <color rgb="FF292F34"/>
      </right>
      <top style="thick">
        <color rgb="FF292F34"/>
      </top>
      <bottom style="thick">
        <color rgb="FF292F34"/>
      </bottom>
      <diagonal/>
    </border>
    <border diagonalUp="false" diagonalDown="false">
      <left style="thick">
        <color rgb="FF292F34"/>
      </left>
      <right style="thick">
        <color rgb="FF292F34"/>
      </right>
      <top style="thick">
        <color rgb="FF292F34"/>
      </top>
      <bottom style="medium">
        <color rgb="FF292F34"/>
      </bottom>
      <diagonal/>
    </border>
    <border diagonalUp="false" diagonalDown="false">
      <left style="thick">
        <color rgb="FF292F34"/>
      </left>
      <right style="thin">
        <color rgb="FF292F34"/>
      </right>
      <top style="medium">
        <color rgb="FF292F34"/>
      </top>
      <bottom style="thick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medium">
        <color rgb="FF292F34"/>
      </top>
      <bottom style="thick">
        <color rgb="FF292F34"/>
      </bottom>
      <diagonal/>
    </border>
    <border diagonalUp="false" diagonalDown="false">
      <left style="thin">
        <color rgb="FF292F34"/>
      </left>
      <right style="thick">
        <color rgb="FF292F34"/>
      </right>
      <top style="medium">
        <color rgb="FF292F34"/>
      </top>
      <bottom style="thick">
        <color rgb="FF292F34"/>
      </bottom>
      <diagonal/>
    </border>
    <border diagonalUp="false" diagonalDown="false">
      <left style="thick">
        <color rgb="FF292F34"/>
      </left>
      <right style="thick">
        <color rgb="FF292F34"/>
      </right>
      <top style="thick">
        <color rgb="FF292F34"/>
      </top>
      <bottom style="thin">
        <color rgb="FF292F34"/>
      </bottom>
      <diagonal/>
    </border>
    <border diagonalUp="false" diagonalDown="false">
      <left style="thick">
        <color rgb="FF292F34"/>
      </left>
      <right style="thin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ck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ck">
        <color rgb="FF292F34"/>
      </top>
      <bottom/>
      <diagonal/>
    </border>
    <border diagonalUp="false" diagonalDown="false">
      <left style="thin">
        <color rgb="FF292F34"/>
      </left>
      <right/>
      <top style="thick">
        <color rgb="FF292F34"/>
      </top>
      <bottom/>
      <diagonal/>
    </border>
    <border diagonalUp="false" diagonalDown="false">
      <left style="thin">
        <color rgb="FF292F34"/>
      </left>
      <right/>
      <top style="thick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ck">
        <color rgb="FF292F34"/>
      </right>
      <top style="thick">
        <color rgb="FF292F34"/>
      </top>
      <bottom style="thin">
        <color rgb="FF292F34"/>
      </bottom>
      <diagonal/>
    </border>
    <border diagonalUp="false" diagonalDown="false">
      <left style="thick">
        <color rgb="FF292F34"/>
      </left>
      <right style="thick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/>
      <top style="thin">
        <color rgb="FF292F34"/>
      </top>
      <bottom style="thin">
        <color rgb="FF292F34"/>
      </bottom>
      <diagonal/>
    </border>
    <border diagonalUp="false" diagonalDown="false">
      <left/>
      <right/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ck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/>
      <bottom/>
      <diagonal/>
    </border>
    <border diagonalUp="false" diagonalDown="false">
      <left style="thin">
        <color rgb="FF292F34"/>
      </left>
      <right/>
      <top/>
      <bottom/>
      <diagonal/>
    </border>
    <border diagonalUp="false" diagonalDown="false">
      <left style="thin">
        <color rgb="FF292F34"/>
      </left>
      <right style="thin">
        <color rgb="FF292F34"/>
      </right>
      <top/>
      <bottom style="medium">
        <color rgb="FF292F34"/>
      </bottom>
      <diagonal/>
    </border>
    <border diagonalUp="false" diagonalDown="false">
      <left style="thin">
        <color rgb="FF292F34"/>
      </left>
      <right/>
      <top/>
      <bottom style="thin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/>
      <diagonal/>
    </border>
    <border diagonalUp="false" diagonalDown="false">
      <left style="thin">
        <color rgb="FF292F34"/>
      </left>
      <right/>
      <top style="thin">
        <color rgb="FF292F34"/>
      </top>
      <bottom/>
      <diagonal/>
    </border>
    <border diagonalUp="false" diagonalDown="false">
      <left style="medium">
        <color rgb="FF292F34"/>
      </left>
      <right style="medium">
        <color rgb="FF292F34"/>
      </right>
      <top style="medium">
        <color rgb="FF292F34"/>
      </top>
      <bottom/>
      <diagonal/>
    </border>
    <border diagonalUp="false" diagonalDown="false">
      <left style="medium">
        <color rgb="FF292F34"/>
      </left>
      <right style="thin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medium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medium">
        <color rgb="FF292F34"/>
      </left>
      <right style="thin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medium">
        <color rgb="FF292F34"/>
      </top>
      <bottom style="thin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/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thin">
        <color rgb="FF292F34"/>
      </bottom>
      <diagonal/>
    </border>
    <border diagonalUp="false" diagonalDown="false">
      <left style="medium">
        <color rgb="FF292F34"/>
      </left>
      <right style="medium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/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medium">
        <color rgb="FF292F34"/>
      </bottom>
      <diagonal/>
    </border>
    <border diagonalUp="false" diagonalDown="false">
      <left style="thin">
        <color rgb="FF292F34"/>
      </left>
      <right style="thick">
        <color rgb="FF292F34"/>
      </right>
      <top style="thin">
        <color rgb="FF292F34"/>
      </top>
      <bottom/>
      <diagonal/>
    </border>
    <border diagonalUp="false" diagonalDown="false">
      <left style="thick">
        <color rgb="FF292F34"/>
      </left>
      <right style="thin">
        <color rgb="FF292F34"/>
      </right>
      <top style="thin">
        <color rgb="FF292F34"/>
      </top>
      <bottom/>
      <diagonal/>
    </border>
    <border diagonalUp="false" diagonalDown="false">
      <left style="thick">
        <color rgb="FF292F34"/>
      </left>
      <right style="thick">
        <color rgb="FF292F34"/>
      </right>
      <top style="thin">
        <color rgb="FF292F34"/>
      </top>
      <bottom style="thick">
        <color rgb="FF292F34"/>
      </bottom>
      <diagonal/>
    </border>
    <border diagonalUp="false" diagonalDown="false">
      <left style="thick">
        <color rgb="FF292F34"/>
      </left>
      <right style="thin">
        <color rgb="FF292F34"/>
      </right>
      <top style="thin">
        <color rgb="FF292F34"/>
      </top>
      <bottom style="thick">
        <color rgb="FF292F34"/>
      </bottom>
      <diagonal/>
    </border>
    <border diagonalUp="false" diagonalDown="false">
      <left style="thin">
        <color rgb="FF292F34"/>
      </left>
      <right style="thin">
        <color rgb="FF292F34"/>
      </right>
      <top style="thin">
        <color rgb="FF292F34"/>
      </top>
      <bottom style="thick">
        <color rgb="FF292F34"/>
      </bottom>
      <diagonal/>
    </border>
    <border diagonalUp="false" diagonalDown="false">
      <left style="thin">
        <color rgb="FF292F34"/>
      </left>
      <right/>
      <top style="thin">
        <color rgb="FF292F34"/>
      </top>
      <bottom style="thick">
        <color rgb="FF292F34"/>
      </bottom>
      <diagonal/>
    </border>
    <border diagonalUp="false" diagonalDown="false">
      <left style="thin">
        <color rgb="FF292F34"/>
      </left>
      <right style="thick">
        <color rgb="FF292F34"/>
      </right>
      <top style="thin">
        <color rgb="FF292F34"/>
      </top>
      <bottom style="thick">
        <color rgb="FF292F34"/>
      </bottom>
      <diagonal/>
    </border>
    <border diagonalUp="false" diagonalDown="false">
      <left style="thick">
        <color rgb="FF292F34"/>
      </left>
      <right style="thick">
        <color rgb="FF292F34"/>
      </right>
      <top style="thin">
        <color rgb="FF292F34"/>
      </top>
      <bottom/>
      <diagonal/>
    </border>
    <border diagonalUp="false" diagonalDown="false">
      <left style="medium">
        <color rgb="FF292F34"/>
      </left>
      <right/>
      <top style="medium">
        <color rgb="FF292F34"/>
      </top>
      <bottom style="medium">
        <color rgb="FF292F34"/>
      </bottom>
      <diagonal/>
    </border>
    <border diagonalUp="false" diagonalDown="false">
      <left/>
      <right style="medium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thick">
        <color rgb="FF292F34"/>
      </left>
      <right style="thick">
        <color rgb="FF292F34"/>
      </right>
      <top style="medium">
        <color rgb="FF292F34"/>
      </top>
      <bottom style="medium">
        <color rgb="FF292F34"/>
      </bottom>
      <diagonal/>
    </border>
    <border diagonalUp="false" diagonalDown="false">
      <left style="thick">
        <color rgb="FF292F34"/>
      </left>
      <right style="thick">
        <color rgb="FF292F34"/>
      </right>
      <top style="medium">
        <color rgb="FF292F34"/>
      </top>
      <bottom style="thick">
        <color rgb="FF292F34"/>
      </bottom>
      <diagonal/>
    </border>
    <border diagonalUp="false" diagonalDown="false">
      <left style="medium">
        <color rgb="FF292F34"/>
      </left>
      <right/>
      <top/>
      <bottom style="medium">
        <color rgb="FF292F34"/>
      </bottom>
      <diagonal/>
    </border>
    <border diagonalUp="false" diagonalDown="false">
      <left/>
      <right/>
      <top style="medium">
        <color rgb="FF292F34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</cellStyleXfs>
  <cellXfs count="1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3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13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3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8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8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5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1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7" fillId="5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2" borderId="5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92F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2"/>
  <sheetViews>
    <sheetView showFormulas="false" showGridLines="fals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0" width="0.99"/>
    <col collapsed="false" customWidth="true" hidden="false" outlineLevel="0" max="2" min="2" style="0" width="16.4"/>
    <col collapsed="false" customWidth="true" hidden="false" outlineLevel="0" max="3" min="3" style="0" width="4.28"/>
    <col collapsed="false" customWidth="true" hidden="false" outlineLevel="0" max="4" min="4" style="1" width="5.7"/>
    <col collapsed="false" customWidth="true" hidden="false" outlineLevel="0" max="6" min="5" style="0" width="6.69"/>
    <col collapsed="false" customWidth="true" hidden="false" outlineLevel="0" max="7" min="7" style="2" width="12.27"/>
    <col collapsed="false" customWidth="true" hidden="false" outlineLevel="0" max="8" min="8" style="2" width="6.69"/>
    <col collapsed="false" customWidth="true" hidden="false" outlineLevel="0" max="9" min="9" style="0" width="10.55"/>
    <col collapsed="false" customWidth="true" hidden="false" outlineLevel="0" max="11" min="10" style="0" width="6.69"/>
    <col collapsed="false" customWidth="true" hidden="false" outlineLevel="0" max="1025" min="12" style="0" width="11.04"/>
  </cols>
  <sheetData>
    <row r="2" customFormat="false" ht="12.75" hidden="false" customHeight="false" outlineLevel="0" collapsed="false">
      <c r="G2" s="3"/>
    </row>
    <row r="3" customFormat="false" ht="20.25" hidden="false" customHeight="false" outlineLevel="0" collapsed="false">
      <c r="B3" s="4" t="s">
        <v>0</v>
      </c>
    </row>
    <row r="4" customFormat="false" ht="12.75" hidden="false" customHeight="false" outlineLevel="0" collapsed="false">
      <c r="B4" s="5" t="s">
        <v>1</v>
      </c>
    </row>
    <row r="6" customFormat="false" ht="15.75" hidden="false" customHeight="false" outlineLevel="0" collapsed="false">
      <c r="B6" s="6" t="s">
        <v>2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customFormat="false" ht="12.75" hidden="false" customHeight="false" outlineLevel="0" collapsed="false">
      <c r="B7" s="7"/>
      <c r="C7" s="8"/>
      <c r="D7" s="9"/>
      <c r="I7" s="5" t="s">
        <v>3</v>
      </c>
    </row>
    <row r="8" s="10" customFormat="true" ht="11.25" hidden="false" customHeight="false" outlineLevel="0" collapsed="false">
      <c r="B8" s="11" t="s">
        <v>4</v>
      </c>
      <c r="C8" s="11" t="s">
        <v>5</v>
      </c>
      <c r="D8" s="12" t="s">
        <v>6</v>
      </c>
      <c r="E8" s="13" t="s">
        <v>7</v>
      </c>
      <c r="F8" s="13"/>
      <c r="G8" s="13" t="s">
        <v>8</v>
      </c>
      <c r="H8" s="13"/>
      <c r="I8" s="13" t="s">
        <v>9</v>
      </c>
      <c r="J8" s="13"/>
      <c r="K8" s="13" t="s">
        <v>10</v>
      </c>
      <c r="L8" s="14" t="s">
        <v>11</v>
      </c>
    </row>
    <row r="9" s="18" customFormat="true" ht="24.95" hidden="false" customHeight="true" outlineLevel="0" collapsed="false">
      <c r="A9" s="15"/>
      <c r="B9" s="11"/>
      <c r="C9" s="11"/>
      <c r="D9" s="12"/>
      <c r="E9" s="13" t="s">
        <v>12</v>
      </c>
      <c r="F9" s="13" t="s">
        <v>13</v>
      </c>
      <c r="G9" s="13" t="s">
        <v>14</v>
      </c>
      <c r="H9" s="13" t="s">
        <v>15</v>
      </c>
      <c r="I9" s="16" t="s">
        <v>16</v>
      </c>
      <c r="J9" s="13" t="s">
        <v>17</v>
      </c>
      <c r="K9" s="13" t="s">
        <v>17</v>
      </c>
      <c r="L9" s="17" t="s">
        <v>18</v>
      </c>
    </row>
    <row r="10" s="27" customFormat="true" ht="12.75" hidden="false" customHeight="false" outlineLevel="0" collapsed="false">
      <c r="A10" s="19"/>
      <c r="B10" s="20" t="n">
        <v>43404.3333333333</v>
      </c>
      <c r="C10" s="21" t="n">
        <v>24</v>
      </c>
      <c r="D10" s="22" t="n">
        <v>8.6</v>
      </c>
      <c r="E10" s="23" t="n">
        <v>31.76</v>
      </c>
      <c r="F10" s="23" t="n">
        <v>2.3</v>
      </c>
      <c r="G10" s="24" t="n">
        <v>11704109</v>
      </c>
      <c r="H10" s="25" t="n">
        <v>53.9670284077689</v>
      </c>
      <c r="I10" s="26" t="n">
        <v>176020</v>
      </c>
      <c r="J10" s="25" t="n">
        <v>2.03726851851852</v>
      </c>
      <c r="K10" s="23" t="n">
        <v>1.32</v>
      </c>
      <c r="L10" s="25" t="n">
        <v>3.35726851851852</v>
      </c>
    </row>
    <row r="11" customFormat="false" ht="12.75" hidden="false" customHeight="false" outlineLevel="0" collapsed="false">
      <c r="B11" s="20" t="n">
        <v>43405.3333333333</v>
      </c>
      <c r="C11" s="21" t="n">
        <f aca="false">(B11-B10)*24</f>
        <v>24</v>
      </c>
      <c r="D11" s="22" t="n">
        <v>0.4</v>
      </c>
      <c r="E11" s="28" t="n">
        <v>31.77</v>
      </c>
      <c r="F11" s="23" t="n">
        <v>2.3</v>
      </c>
      <c r="G11" s="24" t="n">
        <f aca="false">INDEX('Volumen Presa'!B$1:B$700,((E11-28)*100))</f>
        <v>11729387</v>
      </c>
      <c r="H11" s="25" t="n">
        <f aca="false">(G11/21687518)*100</f>
        <v>54.0835839306278</v>
      </c>
      <c r="I11" s="26" t="n">
        <f aca="false">G11-G10</f>
        <v>25278</v>
      </c>
      <c r="J11" s="25" t="n">
        <f aca="false">(I11/(C11*3600))</f>
        <v>0.292569444444444</v>
      </c>
      <c r="K11" s="23" t="n">
        <v>1.37</v>
      </c>
      <c r="L11" s="25" t="n">
        <f aca="false">J11+K11</f>
        <v>1.66256944444444</v>
      </c>
    </row>
    <row r="12" customFormat="false" ht="12.75" hidden="false" customHeight="false" outlineLevel="0" collapsed="false">
      <c r="B12" s="20" t="n">
        <v>43406.3333333333</v>
      </c>
      <c r="C12" s="21" t="n">
        <f aca="false">(B12-B11)*24</f>
        <v>24</v>
      </c>
      <c r="D12" s="29" t="n">
        <v>5.2</v>
      </c>
      <c r="E12" s="28" t="n">
        <v>31.77</v>
      </c>
      <c r="F12" s="23" t="n">
        <v>2.29</v>
      </c>
      <c r="G12" s="24" t="n">
        <f aca="false">INDEX('Volumen Presa'!B$1:B$700,((E12-28)*100))</f>
        <v>11729387</v>
      </c>
      <c r="H12" s="25" t="n">
        <f aca="false">(G12/21687518)*100</f>
        <v>54.0835839306278</v>
      </c>
      <c r="I12" s="26" t="n">
        <f aca="false">G12-G11</f>
        <v>0</v>
      </c>
      <c r="J12" s="25" t="n">
        <f aca="false">(I12/(C12*3600))</f>
        <v>0</v>
      </c>
      <c r="K12" s="30" t="n">
        <v>1.37</v>
      </c>
      <c r="L12" s="25" t="n">
        <f aca="false">J12+K12</f>
        <v>1.37</v>
      </c>
    </row>
    <row r="13" customFormat="false" ht="12.75" hidden="false" customHeight="false" outlineLevel="0" collapsed="false">
      <c r="B13" s="20" t="n">
        <v>43407.3333333333</v>
      </c>
      <c r="C13" s="21" t="n">
        <f aca="false">(B13-B12)*24</f>
        <v>24</v>
      </c>
      <c r="D13" s="22" t="n">
        <v>0.4</v>
      </c>
      <c r="E13" s="23" t="n">
        <v>31.77</v>
      </c>
      <c r="F13" s="23" t="n">
        <v>2.28</v>
      </c>
      <c r="G13" s="24" t="n">
        <f aca="false">INDEX('Volumen Presa'!B$1:B$700,((E13-28)*100))</f>
        <v>11729387</v>
      </c>
      <c r="H13" s="25" t="n">
        <f aca="false">(G13/21687518)*100</f>
        <v>54.0835839306278</v>
      </c>
      <c r="I13" s="26" t="n">
        <f aca="false">G13-G12</f>
        <v>0</v>
      </c>
      <c r="J13" s="25" t="n">
        <f aca="false">(I13/(C13*3600))</f>
        <v>0</v>
      </c>
      <c r="K13" s="23" t="n">
        <v>1.37</v>
      </c>
      <c r="L13" s="25" t="n">
        <f aca="false">J13+K13</f>
        <v>1.37</v>
      </c>
    </row>
    <row r="14" customFormat="false" ht="12.75" hidden="false" customHeight="false" outlineLevel="0" collapsed="false">
      <c r="B14" s="20" t="n">
        <v>43408.3333333333</v>
      </c>
      <c r="C14" s="21" t="n">
        <f aca="false">(B14-B13)*24</f>
        <v>24</v>
      </c>
      <c r="D14" s="29" t="n">
        <v>3.1</v>
      </c>
      <c r="E14" s="23" t="n">
        <v>31.77</v>
      </c>
      <c r="F14" s="23" t="n">
        <v>2.28</v>
      </c>
      <c r="G14" s="24" t="n">
        <f aca="false">INDEX('Volumen Presa'!B$1:B$700,((E14-28)*100))</f>
        <v>11729387</v>
      </c>
      <c r="H14" s="25" t="n">
        <f aca="false">(G14/21687518)*100</f>
        <v>54.0835839306278</v>
      </c>
      <c r="I14" s="26" t="n">
        <f aca="false">G14-G13</f>
        <v>0</v>
      </c>
      <c r="J14" s="25" t="n">
        <f aca="false">(I14/(C14*3600))</f>
        <v>0</v>
      </c>
      <c r="K14" s="23" t="n">
        <v>1.37</v>
      </c>
      <c r="L14" s="25" t="n">
        <f aca="false">J14+K14</f>
        <v>1.37</v>
      </c>
    </row>
    <row r="15" customFormat="false" ht="12.75" hidden="false" customHeight="false" outlineLevel="0" collapsed="false">
      <c r="B15" s="20" t="n">
        <v>43409.3333333333</v>
      </c>
      <c r="C15" s="21" t="n">
        <f aca="false">(B15-B14)*24</f>
        <v>24</v>
      </c>
      <c r="D15" s="22" t="n">
        <v>34.7</v>
      </c>
      <c r="E15" s="28" t="n">
        <v>31.82</v>
      </c>
      <c r="F15" s="23" t="n">
        <v>2.39</v>
      </c>
      <c r="G15" s="24" t="n">
        <f aca="false">INDEX('Volumen Presa'!B$1:B$700,((E15-28)*100))</f>
        <v>11856272</v>
      </c>
      <c r="H15" s="25" t="n">
        <f aca="false">(G15/21687518)*100</f>
        <v>54.6686439637768</v>
      </c>
      <c r="I15" s="26" t="n">
        <f aca="false">G15-G14</f>
        <v>126885</v>
      </c>
      <c r="J15" s="25" t="n">
        <f aca="false">(I15/(C15*3600))</f>
        <v>1.46857638888889</v>
      </c>
      <c r="K15" s="23" t="n">
        <v>1.61</v>
      </c>
      <c r="L15" s="25" t="n">
        <f aca="false">J15+K15</f>
        <v>3.07857638888889</v>
      </c>
    </row>
    <row r="16" customFormat="false" ht="12.75" hidden="false" customHeight="false" outlineLevel="0" collapsed="false">
      <c r="B16" s="20" t="n">
        <v>43410.3333333333</v>
      </c>
      <c r="C16" s="21" t="n">
        <f aca="false">(B16-B15)*24</f>
        <v>24</v>
      </c>
      <c r="D16" s="31" t="n">
        <v>4.3</v>
      </c>
      <c r="E16" s="28" t="n">
        <v>31.94</v>
      </c>
      <c r="F16" s="23" t="n">
        <v>2.32</v>
      </c>
      <c r="G16" s="24" t="n">
        <f aca="false">INDEX('Volumen Presa'!B$1:B$700,((E16-28)*100))</f>
        <v>12164180</v>
      </c>
      <c r="H16" s="25" t="n">
        <f aca="false">(G16/21687518)*100</f>
        <v>56.0883914885973</v>
      </c>
      <c r="I16" s="26" t="n">
        <f aca="false">G16-G15</f>
        <v>307908</v>
      </c>
      <c r="J16" s="25" t="n">
        <f aca="false">(I16/(C16*3600))</f>
        <v>3.56375</v>
      </c>
      <c r="K16" s="23" t="n">
        <v>2.08</v>
      </c>
      <c r="L16" s="25" t="n">
        <f aca="false">J16+K16</f>
        <v>5.64375</v>
      </c>
    </row>
    <row r="17" customFormat="false" ht="12.75" hidden="false" customHeight="false" outlineLevel="0" collapsed="false">
      <c r="B17" s="20" t="n">
        <v>43411.3333333333</v>
      </c>
      <c r="C17" s="21" t="n">
        <f aca="false">(B17-B16)*24</f>
        <v>24</v>
      </c>
      <c r="D17" s="31" t="n">
        <v>23.8</v>
      </c>
      <c r="E17" s="28" t="n">
        <v>31.99</v>
      </c>
      <c r="F17" s="23" t="n">
        <v>2.22</v>
      </c>
      <c r="G17" s="24" t="n">
        <f aca="false">INDEX('Volumen Presa'!B$1:B$700,((E17-28)*100))</f>
        <v>12293889</v>
      </c>
      <c r="H17" s="25" t="n">
        <f aca="false">(G17/21687518)*100</f>
        <v>56.6864728365874</v>
      </c>
      <c r="I17" s="26" t="n">
        <f aca="false">G17-G16</f>
        <v>129709</v>
      </c>
      <c r="J17" s="25" t="n">
        <f aca="false">(I17/(C17*3600))</f>
        <v>1.50126157407407</v>
      </c>
      <c r="K17" s="23" t="n">
        <v>4.73</v>
      </c>
      <c r="L17" s="25" t="n">
        <f aca="false">J17+K17</f>
        <v>6.23126157407407</v>
      </c>
    </row>
    <row r="18" customFormat="false" ht="12.75" hidden="false" customHeight="false" outlineLevel="0" collapsed="false">
      <c r="B18" s="20" t="n">
        <v>43412.3333333333</v>
      </c>
      <c r="C18" s="21" t="n">
        <f aca="false">(B18-B17)*24</f>
        <v>24</v>
      </c>
      <c r="D18" s="31" t="n">
        <v>1.2</v>
      </c>
      <c r="E18" s="28" t="n">
        <v>32</v>
      </c>
      <c r="F18" s="23" t="n">
        <v>2.39</v>
      </c>
      <c r="G18" s="24" t="n">
        <f aca="false">INDEX('Volumen Presa'!B$1:B$700,((E18-28)*100))</f>
        <v>12319929</v>
      </c>
      <c r="H18" s="25" t="n">
        <f aca="false">(G18/21687518)*100</f>
        <v>56.8065419011987</v>
      </c>
      <c r="I18" s="26" t="n">
        <f aca="false">G18-G17</f>
        <v>26040</v>
      </c>
      <c r="J18" s="25" t="n">
        <f aca="false">(I18/(C18*3600))</f>
        <v>0.301388888888889</v>
      </c>
      <c r="K18" s="28" t="n">
        <v>4.83</v>
      </c>
      <c r="L18" s="25" t="n">
        <f aca="false">J18+K18</f>
        <v>5.13138888888889</v>
      </c>
    </row>
    <row r="19" customFormat="false" ht="12.75" hidden="false" customHeight="false" outlineLevel="0" collapsed="false">
      <c r="B19" s="20" t="n">
        <v>43413.3333333333</v>
      </c>
      <c r="C19" s="21" t="n">
        <f aca="false">(B19-B18)*24</f>
        <v>24</v>
      </c>
      <c r="D19" s="31" t="n">
        <v>10.2</v>
      </c>
      <c r="E19" s="28" t="n">
        <v>31.99</v>
      </c>
      <c r="F19" s="23" t="n">
        <v>2.39</v>
      </c>
      <c r="G19" s="24" t="n">
        <f aca="false">INDEX('Volumen Presa'!B$1:B$700,((E19-28)*100))</f>
        <v>12293889</v>
      </c>
      <c r="H19" s="25" t="n">
        <f aca="false">(G19/21687518)*100</f>
        <v>56.6864728365874</v>
      </c>
      <c r="I19" s="26" t="n">
        <f aca="false">G19-G18</f>
        <v>-26040</v>
      </c>
      <c r="J19" s="25" t="n">
        <f aca="false">(I19/(C19*3600))</f>
        <v>-0.301388888888889</v>
      </c>
      <c r="K19" s="28" t="n">
        <v>4.73</v>
      </c>
      <c r="L19" s="25" t="n">
        <f aca="false">J19+K19</f>
        <v>4.42861111111111</v>
      </c>
    </row>
    <row r="20" customFormat="false" ht="12.75" hidden="false" customHeight="false" outlineLevel="0" collapsed="false">
      <c r="B20" s="20" t="n">
        <v>43414.3333333333</v>
      </c>
      <c r="C20" s="21" t="n">
        <f aca="false">(B20-B19)*24</f>
        <v>24</v>
      </c>
      <c r="D20" s="22" t="n">
        <v>34.8</v>
      </c>
      <c r="E20" s="23" t="n">
        <v>32.1</v>
      </c>
      <c r="F20" s="23" t="n">
        <v>2.47</v>
      </c>
      <c r="G20" s="24" t="n">
        <f aca="false">INDEX('Volumen Presa'!B$1:B$700,((E20-28)*100))</f>
        <v>12582188</v>
      </c>
      <c r="H20" s="25" t="n">
        <f aca="false">(G20/21687518)*100</f>
        <v>58.0158042981221</v>
      </c>
      <c r="I20" s="26" t="n">
        <f aca="false">G20-G19</f>
        <v>288299</v>
      </c>
      <c r="J20" s="25" t="n">
        <f aca="false">(I20/(C20*3600))</f>
        <v>3.33679398148148</v>
      </c>
      <c r="K20" s="28" t="n">
        <v>5.68</v>
      </c>
      <c r="L20" s="25" t="n">
        <f aca="false">J20+K20</f>
        <v>9.01679398148148</v>
      </c>
    </row>
    <row r="21" customFormat="false" ht="12.75" hidden="false" customHeight="false" outlineLevel="0" collapsed="false">
      <c r="B21" s="20" t="n">
        <v>43415.3333333333</v>
      </c>
      <c r="C21" s="21" t="n">
        <f aca="false">(B21-B20)*24</f>
        <v>24</v>
      </c>
      <c r="D21" s="22" t="n">
        <v>7.1</v>
      </c>
      <c r="E21" s="23" t="n">
        <v>32.14</v>
      </c>
      <c r="F21" s="23" t="n">
        <v>2.3</v>
      </c>
      <c r="G21" s="24" t="n">
        <f aca="false">INDEX('Volumen Presa'!B$1:B$700,((E21-28)*100))</f>
        <v>12688030</v>
      </c>
      <c r="H21" s="25" t="n">
        <f aca="false">(G21/21687518)*100</f>
        <v>58.5038361697268</v>
      </c>
      <c r="I21" s="26" t="n">
        <f aca="false">G21-G20</f>
        <v>105842</v>
      </c>
      <c r="J21" s="25" t="n">
        <f aca="false">(I21/(C21*3600))</f>
        <v>1.22502314814815</v>
      </c>
      <c r="K21" s="28" t="n">
        <v>9.03</v>
      </c>
      <c r="L21" s="25" t="n">
        <f aca="false">J21+K21</f>
        <v>10.2550231481481</v>
      </c>
    </row>
    <row r="22" customFormat="false" ht="12.75" hidden="false" customHeight="false" outlineLevel="0" collapsed="false">
      <c r="B22" s="20" t="n">
        <v>43416.3333333333</v>
      </c>
      <c r="C22" s="21" t="n">
        <f aca="false">(B22-B21)*24</f>
        <v>24</v>
      </c>
      <c r="D22" s="22" t="n">
        <v>0</v>
      </c>
      <c r="E22" s="23" t="n">
        <v>32.14</v>
      </c>
      <c r="F22" s="23" t="n">
        <v>2.22</v>
      </c>
      <c r="G22" s="24" t="n">
        <f aca="false">INDEX('Volumen Presa'!B$1:B$700,((E22-28)*100))</f>
        <v>12688030</v>
      </c>
      <c r="H22" s="25" t="n">
        <f aca="false">(G22/21687518)*100</f>
        <v>58.5038361697268</v>
      </c>
      <c r="I22" s="26" t="n">
        <f aca="false">G22-G21</f>
        <v>0</v>
      </c>
      <c r="J22" s="25" t="n">
        <f aca="false">(I22/(C22*3600))</f>
        <v>0</v>
      </c>
      <c r="K22" s="28" t="n">
        <v>9.03</v>
      </c>
      <c r="L22" s="25" t="n">
        <f aca="false">J22+K22</f>
        <v>9.03</v>
      </c>
    </row>
    <row r="23" customFormat="false" ht="12.75" hidden="false" customHeight="false" outlineLevel="0" collapsed="false">
      <c r="B23" s="20" t="n">
        <v>43417.3333333333</v>
      </c>
      <c r="C23" s="21" t="n">
        <f aca="false">(B23-B22)*24</f>
        <v>24</v>
      </c>
      <c r="D23" s="22" t="n">
        <v>0</v>
      </c>
      <c r="E23" s="23" t="n">
        <v>32.14</v>
      </c>
      <c r="F23" s="23" t="n">
        <v>2.38</v>
      </c>
      <c r="G23" s="24" t="n">
        <f aca="false">INDEX('Volumen Presa'!B$1:B$700,((E23-28)*100))</f>
        <v>12688030</v>
      </c>
      <c r="H23" s="25" t="n">
        <f aca="false">(G23/21687518)*100</f>
        <v>58.5038361697268</v>
      </c>
      <c r="I23" s="26" t="n">
        <f aca="false">G23-G22</f>
        <v>0</v>
      </c>
      <c r="J23" s="25" t="n">
        <f aca="false">(I23/(C23*3600))</f>
        <v>0</v>
      </c>
      <c r="K23" s="28" t="n">
        <v>5.98</v>
      </c>
      <c r="L23" s="25" t="n">
        <f aca="false">J23+K23</f>
        <v>5.98</v>
      </c>
    </row>
    <row r="24" customFormat="false" ht="12.75" hidden="false" customHeight="false" outlineLevel="0" collapsed="false">
      <c r="B24" s="20" t="n">
        <v>43418.3333333333</v>
      </c>
      <c r="C24" s="21" t="n">
        <f aca="false">(B24-B23)*24</f>
        <v>24</v>
      </c>
      <c r="D24" s="22"/>
      <c r="E24" s="23"/>
      <c r="F24" s="23"/>
      <c r="G24" s="24" t="e">
        <f aca="false">INDEX('Volumen Presa'!B$1:B$700,((E24-28)*100))</f>
        <v>#VALUE!</v>
      </c>
      <c r="H24" s="25" t="e">
        <f aca="false">(G24/21687518)*100</f>
        <v>#VALUE!</v>
      </c>
      <c r="I24" s="26" t="e">
        <f aca="false">G24-G23</f>
        <v>#VALUE!</v>
      </c>
      <c r="J24" s="25" t="e">
        <f aca="false">(I24/(C24*3600))</f>
        <v>#VALUE!</v>
      </c>
      <c r="K24" s="28"/>
      <c r="L24" s="25" t="e">
        <f aca="false">J24+K24</f>
        <v>#VALUE!</v>
      </c>
    </row>
    <row r="25" customFormat="false" ht="12.75" hidden="false" customHeight="false" outlineLevel="0" collapsed="false">
      <c r="B25" s="20" t="n">
        <v>43419.3333333333</v>
      </c>
      <c r="C25" s="21" t="n">
        <f aca="false">(B25-B24)*24</f>
        <v>24</v>
      </c>
      <c r="D25" s="22"/>
      <c r="E25" s="23"/>
      <c r="F25" s="23"/>
      <c r="G25" s="24" t="e">
        <f aca="false">INDEX('Volumen Presa'!B$1:B$700,((E25-28)*100))</f>
        <v>#VALUE!</v>
      </c>
      <c r="H25" s="25" t="e">
        <f aca="false">(G25/21687518)*100</f>
        <v>#VALUE!</v>
      </c>
      <c r="I25" s="26" t="e">
        <f aca="false">G25-G24</f>
        <v>#VALUE!</v>
      </c>
      <c r="J25" s="25" t="e">
        <f aca="false">(I25/(C25*3600))</f>
        <v>#VALUE!</v>
      </c>
      <c r="K25" s="28"/>
      <c r="L25" s="25" t="e">
        <f aca="false">J25+K25</f>
        <v>#VALUE!</v>
      </c>
    </row>
    <row r="26" customFormat="false" ht="12.75" hidden="false" customHeight="false" outlineLevel="0" collapsed="false">
      <c r="B26" s="20" t="n">
        <v>43420.3333333333</v>
      </c>
      <c r="C26" s="21" t="n">
        <f aca="false">(B26-B25)*24</f>
        <v>24</v>
      </c>
      <c r="D26" s="31"/>
      <c r="E26" s="23"/>
      <c r="F26" s="23"/>
      <c r="G26" s="24" t="e">
        <f aca="false">INDEX('Volumen Presa'!B$1:B$700,((E26-28)*100))</f>
        <v>#VALUE!</v>
      </c>
      <c r="H26" s="25" t="e">
        <f aca="false">(G26/21687518)*100</f>
        <v>#VALUE!</v>
      </c>
      <c r="I26" s="26" t="e">
        <f aca="false">G26-G25</f>
        <v>#VALUE!</v>
      </c>
      <c r="J26" s="25" t="e">
        <f aca="false">(I26/(C26*3600))</f>
        <v>#VALUE!</v>
      </c>
      <c r="K26" s="23"/>
      <c r="L26" s="25" t="e">
        <f aca="false">J26+K26</f>
        <v>#VALUE!</v>
      </c>
    </row>
    <row r="27" customFormat="false" ht="12.75" hidden="false" customHeight="false" outlineLevel="0" collapsed="false">
      <c r="B27" s="20" t="n">
        <v>43421.3333333333</v>
      </c>
      <c r="C27" s="21" t="n">
        <f aca="false">(B27-B26)*24</f>
        <v>24</v>
      </c>
      <c r="D27" s="31"/>
      <c r="E27" s="23"/>
      <c r="F27" s="23"/>
      <c r="G27" s="24" t="e">
        <f aca="false">INDEX('Volumen Presa'!B$1:B$700,((E27-28)*100))</f>
        <v>#VALUE!</v>
      </c>
      <c r="H27" s="25" t="e">
        <f aca="false">(G27/21687518)*100</f>
        <v>#VALUE!</v>
      </c>
      <c r="I27" s="26" t="e">
        <f aca="false">G27-G26</f>
        <v>#VALUE!</v>
      </c>
      <c r="J27" s="25" t="e">
        <f aca="false">(I27/(C27*3600))</f>
        <v>#VALUE!</v>
      </c>
      <c r="K27" s="23"/>
      <c r="L27" s="25" t="e">
        <f aca="false">J27+K27</f>
        <v>#VALUE!</v>
      </c>
    </row>
    <row r="28" customFormat="false" ht="12.75" hidden="false" customHeight="false" outlineLevel="0" collapsed="false">
      <c r="B28" s="20" t="n">
        <v>43422.3333333333</v>
      </c>
      <c r="C28" s="21" t="n">
        <f aca="false">(B28-B27)*24</f>
        <v>24</v>
      </c>
      <c r="D28" s="31"/>
      <c r="E28" s="23"/>
      <c r="F28" s="23"/>
      <c r="G28" s="24" t="e">
        <f aca="false">INDEX('Volumen Presa'!B$1:B$700,((E28-28)*100))</f>
        <v>#VALUE!</v>
      </c>
      <c r="H28" s="25" t="e">
        <f aca="false">(G28/21687518)*100</f>
        <v>#VALUE!</v>
      </c>
      <c r="I28" s="26" t="e">
        <f aca="false">G28-G27</f>
        <v>#VALUE!</v>
      </c>
      <c r="J28" s="25" t="e">
        <f aca="false">(I28/(C28*3600))</f>
        <v>#VALUE!</v>
      </c>
      <c r="K28" s="23"/>
      <c r="L28" s="25" t="e">
        <f aca="false">J28+K28</f>
        <v>#VALUE!</v>
      </c>
    </row>
    <row r="29" customFormat="false" ht="12.75" hidden="false" customHeight="false" outlineLevel="0" collapsed="false">
      <c r="B29" s="20" t="n">
        <v>43423.3333333333</v>
      </c>
      <c r="C29" s="21" t="n">
        <f aca="false">(B29-B28)*24</f>
        <v>24</v>
      </c>
      <c r="D29" s="22"/>
      <c r="E29" s="23"/>
      <c r="F29" s="23"/>
      <c r="G29" s="24" t="e">
        <f aca="false">INDEX('Volumen Presa'!B$1:B$700,((E29-28)*100))</f>
        <v>#VALUE!</v>
      </c>
      <c r="H29" s="25" t="e">
        <f aca="false">(G29/21687518)*100</f>
        <v>#VALUE!</v>
      </c>
      <c r="I29" s="26" t="e">
        <f aca="false">G29-G28</f>
        <v>#VALUE!</v>
      </c>
      <c r="J29" s="25" t="e">
        <f aca="false">(I29/(C29*3600))</f>
        <v>#VALUE!</v>
      </c>
      <c r="K29" s="23"/>
      <c r="L29" s="25" t="e">
        <f aca="false">J29+K29</f>
        <v>#VALUE!</v>
      </c>
    </row>
    <row r="30" customFormat="false" ht="12.75" hidden="false" customHeight="false" outlineLevel="0" collapsed="false">
      <c r="B30" s="20" t="n">
        <v>43424.3333333333</v>
      </c>
      <c r="C30" s="21" t="n">
        <f aca="false">(B30-B29)*24</f>
        <v>24</v>
      </c>
      <c r="D30" s="22"/>
      <c r="E30" s="23"/>
      <c r="F30" s="23"/>
      <c r="G30" s="24" t="e">
        <f aca="false">INDEX('Volumen Presa'!B$1:B$700,((E30-28)*100))</f>
        <v>#VALUE!</v>
      </c>
      <c r="H30" s="25" t="e">
        <f aca="false">(G30/21687518)*100</f>
        <v>#VALUE!</v>
      </c>
      <c r="I30" s="26" t="e">
        <f aca="false">G30-G29</f>
        <v>#VALUE!</v>
      </c>
      <c r="J30" s="25" t="e">
        <f aca="false">(I30/(C30*3600))</f>
        <v>#VALUE!</v>
      </c>
      <c r="K30" s="23"/>
      <c r="L30" s="25" t="e">
        <f aca="false">J30+K30</f>
        <v>#VALUE!</v>
      </c>
    </row>
    <row r="31" customFormat="false" ht="12.75" hidden="false" customHeight="false" outlineLevel="0" collapsed="false">
      <c r="B31" s="20" t="n">
        <v>43425.3333333333</v>
      </c>
      <c r="C31" s="21" t="n">
        <f aca="false">(B31-B30)*24</f>
        <v>24</v>
      </c>
      <c r="D31" s="22"/>
      <c r="E31" s="23"/>
      <c r="F31" s="23"/>
      <c r="G31" s="24" t="e">
        <f aca="false">INDEX('Volumen Presa'!B$1:B$700,((E31-28)*100))</f>
        <v>#VALUE!</v>
      </c>
      <c r="H31" s="25" t="e">
        <f aca="false">(G31/21687518)*100</f>
        <v>#VALUE!</v>
      </c>
      <c r="I31" s="26" t="e">
        <f aca="false">G31-G30</f>
        <v>#VALUE!</v>
      </c>
      <c r="J31" s="25" t="e">
        <f aca="false">(I31/(C31*3600))</f>
        <v>#VALUE!</v>
      </c>
      <c r="K31" s="23"/>
      <c r="L31" s="25" t="e">
        <f aca="false">J31+K31</f>
        <v>#VALUE!</v>
      </c>
    </row>
    <row r="32" customFormat="false" ht="12.75" hidden="false" customHeight="false" outlineLevel="0" collapsed="false">
      <c r="B32" s="20" t="n">
        <v>43426.3333333333</v>
      </c>
      <c r="C32" s="21" t="n">
        <f aca="false">(B32-B31)*24</f>
        <v>24</v>
      </c>
      <c r="D32" s="22"/>
      <c r="E32" s="23"/>
      <c r="F32" s="23"/>
      <c r="G32" s="24" t="e">
        <f aca="false">INDEX('Volumen Presa'!B$1:B$700,((E32-28)*100))</f>
        <v>#VALUE!</v>
      </c>
      <c r="H32" s="25" t="e">
        <f aca="false">(G32/21687518)*100</f>
        <v>#VALUE!</v>
      </c>
      <c r="I32" s="26" t="e">
        <f aca="false">G32-G31</f>
        <v>#VALUE!</v>
      </c>
      <c r="J32" s="25" t="e">
        <f aca="false">(I32/(C32*3600))</f>
        <v>#VALUE!</v>
      </c>
      <c r="K32" s="23"/>
      <c r="L32" s="25" t="e">
        <f aca="false">J32+K32</f>
        <v>#VALUE!</v>
      </c>
    </row>
    <row r="33" customFormat="false" ht="12.75" hidden="false" customHeight="false" outlineLevel="0" collapsed="false">
      <c r="B33" s="20" t="n">
        <v>43427.3333333333</v>
      </c>
      <c r="C33" s="21" t="n">
        <f aca="false">(B33-B32)*24</f>
        <v>24</v>
      </c>
      <c r="D33" s="22"/>
      <c r="E33" s="23"/>
      <c r="F33" s="23"/>
      <c r="G33" s="24" t="e">
        <f aca="false">INDEX('Volumen Presa'!B$1:B$700,((E33-28)*100))</f>
        <v>#VALUE!</v>
      </c>
      <c r="H33" s="25" t="e">
        <f aca="false">(G33/21687518)*100</f>
        <v>#VALUE!</v>
      </c>
      <c r="I33" s="26" t="e">
        <f aca="false">G33-G32</f>
        <v>#VALUE!</v>
      </c>
      <c r="J33" s="25" t="e">
        <f aca="false">(I33/(C33*3600))</f>
        <v>#VALUE!</v>
      </c>
      <c r="K33" s="23"/>
      <c r="L33" s="25" t="e">
        <f aca="false">J33+K33</f>
        <v>#VALUE!</v>
      </c>
    </row>
    <row r="34" customFormat="false" ht="12.75" hidden="false" customHeight="false" outlineLevel="0" collapsed="false">
      <c r="B34" s="20" t="n">
        <v>43428.3333333333</v>
      </c>
      <c r="C34" s="21" t="n">
        <f aca="false">(B34-B33)*24</f>
        <v>24</v>
      </c>
      <c r="D34" s="31"/>
      <c r="E34" s="23"/>
      <c r="F34" s="23"/>
      <c r="G34" s="24" t="e">
        <f aca="false">INDEX('Volumen Presa'!B$1:B$700,((E34-28)*100))</f>
        <v>#VALUE!</v>
      </c>
      <c r="H34" s="25" t="e">
        <f aca="false">(G34/21687518)*100</f>
        <v>#VALUE!</v>
      </c>
      <c r="I34" s="26" t="e">
        <f aca="false">G34-G33</f>
        <v>#VALUE!</v>
      </c>
      <c r="J34" s="25" t="e">
        <f aca="false">(I34/(C34*3600))</f>
        <v>#VALUE!</v>
      </c>
      <c r="K34" s="23"/>
      <c r="L34" s="25" t="e">
        <f aca="false">J34+K34</f>
        <v>#VALUE!</v>
      </c>
    </row>
    <row r="35" customFormat="false" ht="12.75" hidden="false" customHeight="false" outlineLevel="0" collapsed="false">
      <c r="B35" s="20" t="n">
        <v>43429.3333333333</v>
      </c>
      <c r="C35" s="21" t="n">
        <f aca="false">(B35-B34)*24</f>
        <v>24</v>
      </c>
      <c r="D35" s="31"/>
      <c r="E35" s="23"/>
      <c r="F35" s="23"/>
      <c r="G35" s="24" t="e">
        <f aca="false">INDEX('Volumen Presa'!B$1:B$700,((E35-28)*100))</f>
        <v>#VALUE!</v>
      </c>
      <c r="H35" s="25" t="e">
        <f aca="false">(G35/21687518)*100</f>
        <v>#VALUE!</v>
      </c>
      <c r="I35" s="26" t="e">
        <f aca="false">G35-G34</f>
        <v>#VALUE!</v>
      </c>
      <c r="J35" s="25" t="e">
        <f aca="false">(I35/(C35*3600))</f>
        <v>#VALUE!</v>
      </c>
      <c r="K35" s="23"/>
      <c r="L35" s="25" t="e">
        <f aca="false">J35+K35</f>
        <v>#VALUE!</v>
      </c>
    </row>
    <row r="36" customFormat="false" ht="12.75" hidden="false" customHeight="false" outlineLevel="0" collapsed="false">
      <c r="B36" s="20" t="n">
        <v>43430.3333333333</v>
      </c>
      <c r="C36" s="21" t="n">
        <f aca="false">(B36-B35)*24</f>
        <v>24</v>
      </c>
      <c r="D36" s="22"/>
      <c r="E36" s="23"/>
      <c r="F36" s="23"/>
      <c r="G36" s="24" t="e">
        <f aca="false">INDEX('Volumen Presa'!B$1:B$700,((E36-28)*100))</f>
        <v>#VALUE!</v>
      </c>
      <c r="H36" s="25" t="e">
        <f aca="false">(G36/21687518)*100</f>
        <v>#VALUE!</v>
      </c>
      <c r="I36" s="26" t="e">
        <f aca="false">G36-G35</f>
        <v>#VALUE!</v>
      </c>
      <c r="J36" s="25" t="e">
        <f aca="false">(I36/(C36*3600))</f>
        <v>#VALUE!</v>
      </c>
      <c r="K36" s="23"/>
      <c r="L36" s="25" t="e">
        <f aca="false">J36+K36</f>
        <v>#VALUE!</v>
      </c>
    </row>
    <row r="37" customFormat="false" ht="12.75" hidden="false" customHeight="false" outlineLevel="0" collapsed="false">
      <c r="B37" s="20" t="n">
        <v>43431.3333333333</v>
      </c>
      <c r="C37" s="21" t="n">
        <f aca="false">(B37-B36)*24</f>
        <v>24</v>
      </c>
      <c r="D37" s="22"/>
      <c r="E37" s="23"/>
      <c r="F37" s="23"/>
      <c r="G37" s="24" t="e">
        <f aca="false">INDEX('Volumen Presa'!B$1:B$700,((E37-28)*100))</f>
        <v>#VALUE!</v>
      </c>
      <c r="H37" s="25" t="e">
        <f aca="false">(G37/21687518)*100</f>
        <v>#VALUE!</v>
      </c>
      <c r="I37" s="26" t="e">
        <f aca="false">G37-G36</f>
        <v>#VALUE!</v>
      </c>
      <c r="J37" s="25" t="e">
        <f aca="false">(I37/(C37*3600))</f>
        <v>#VALUE!</v>
      </c>
      <c r="K37" s="23"/>
      <c r="L37" s="25" t="e">
        <f aca="false">J37+K37</f>
        <v>#VALUE!</v>
      </c>
    </row>
    <row r="38" customFormat="false" ht="12.75" hidden="false" customHeight="false" outlineLevel="0" collapsed="false">
      <c r="B38" s="20" t="n">
        <v>43432.3333333333</v>
      </c>
      <c r="C38" s="21" t="n">
        <f aca="false">(B38-B37)*24</f>
        <v>24</v>
      </c>
      <c r="D38" s="22"/>
      <c r="E38" s="23"/>
      <c r="F38" s="23"/>
      <c r="G38" s="24" t="e">
        <f aca="false">INDEX('Volumen Presa'!B$1:B$700,((E38-28)*100))</f>
        <v>#VALUE!</v>
      </c>
      <c r="H38" s="25" t="e">
        <f aca="false">(G38/21687518)*100</f>
        <v>#VALUE!</v>
      </c>
      <c r="I38" s="26" t="e">
        <f aca="false">G38-G37</f>
        <v>#VALUE!</v>
      </c>
      <c r="J38" s="25" t="e">
        <f aca="false">(I38/(C38*3600))</f>
        <v>#VALUE!</v>
      </c>
      <c r="K38" s="23"/>
      <c r="L38" s="25" t="e">
        <f aca="false">J38+K38</f>
        <v>#VALUE!</v>
      </c>
    </row>
    <row r="39" customFormat="false" ht="12.75" hidden="false" customHeight="false" outlineLevel="0" collapsed="false">
      <c r="B39" s="20" t="n">
        <v>43433.3333333333</v>
      </c>
      <c r="C39" s="21" t="n">
        <f aca="false">(B39-B38)*24</f>
        <v>24</v>
      </c>
      <c r="D39" s="22"/>
      <c r="E39" s="23"/>
      <c r="F39" s="23"/>
      <c r="G39" s="24" t="e">
        <f aca="false">INDEX('Volumen Presa'!B$1:B$700,((E39-28)*100))</f>
        <v>#VALUE!</v>
      </c>
      <c r="H39" s="25" t="e">
        <f aca="false">(G39/21687518)*100</f>
        <v>#VALUE!</v>
      </c>
      <c r="I39" s="26" t="e">
        <f aca="false">G39-G38</f>
        <v>#VALUE!</v>
      </c>
      <c r="J39" s="25" t="e">
        <f aca="false">(I39/(C39*3600))</f>
        <v>#VALUE!</v>
      </c>
      <c r="K39" s="23"/>
      <c r="L39" s="25" t="e">
        <f aca="false">J39+K39</f>
        <v>#VALUE!</v>
      </c>
    </row>
    <row r="40" customFormat="false" ht="12.75" hidden="false" customHeight="false" outlineLevel="0" collapsed="false">
      <c r="B40" s="20" t="n">
        <v>43434.3333333333</v>
      </c>
      <c r="C40" s="21" t="n">
        <f aca="false">(B40-B39)*24</f>
        <v>24</v>
      </c>
      <c r="D40" s="22"/>
      <c r="E40" s="23"/>
      <c r="F40" s="23"/>
      <c r="G40" s="24" t="e">
        <f aca="false">INDEX('Volumen Presa'!B$1:B$700,((E40-28)*100))</f>
        <v>#VALUE!</v>
      </c>
      <c r="H40" s="25" t="e">
        <f aca="false">(G40/21687518)*100</f>
        <v>#VALUE!</v>
      </c>
      <c r="I40" s="26" t="e">
        <f aca="false">G40-G39</f>
        <v>#VALUE!</v>
      </c>
      <c r="J40" s="25" t="e">
        <f aca="false">(I40/(C40*3600))</f>
        <v>#VALUE!</v>
      </c>
      <c r="K40" s="23"/>
      <c r="L40" s="25" t="e">
        <f aca="false">J40+K40</f>
        <v>#VALUE!</v>
      </c>
    </row>
    <row r="41" customFormat="false" ht="12.75" hidden="false" customHeight="false" outlineLevel="0" collapsed="false">
      <c r="B41" s="32" t="s">
        <v>19</v>
      </c>
      <c r="C41" s="32"/>
      <c r="D41" s="32"/>
      <c r="E41" s="33"/>
      <c r="F41" s="33"/>
      <c r="G41" s="33"/>
      <c r="H41" s="33"/>
      <c r="I41" s="33"/>
      <c r="J41" s="33"/>
      <c r="K41" s="33"/>
      <c r="L41" s="33"/>
    </row>
    <row r="42" customFormat="false" ht="12.75" hidden="false" customHeight="false" outlineLevel="0" collapsed="false"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</row>
  </sheetData>
  <mergeCells count="10">
    <mergeCell ref="B6:L6"/>
    <mergeCell ref="B8:B9"/>
    <mergeCell ref="C8:C9"/>
    <mergeCell ref="D8:D9"/>
    <mergeCell ref="E8:F8"/>
    <mergeCell ref="G8:H8"/>
    <mergeCell ref="I8:J8"/>
    <mergeCell ref="B41:D41"/>
    <mergeCell ref="E41:L41"/>
    <mergeCell ref="B42:L42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00"/>
  <sheetViews>
    <sheetView showFormulas="false" showGridLines="true" showRowColHeaders="true" showZeros="true" rightToLeft="false" tabSelected="false" showOutlineSymbols="true" defaultGridColor="true" view="normal" topLeftCell="A370" colorId="64" zoomScale="120" zoomScaleNormal="120" zoomScalePageLayoutView="100" workbookViewId="0">
      <selection pane="topLeft" activeCell="B376" activeCellId="0" sqref="B376"/>
    </sheetView>
  </sheetViews>
  <sheetFormatPr defaultRowHeight="12.75" zeroHeight="false" outlineLevelRow="0" outlineLevelCol="0"/>
  <cols>
    <col collapsed="false" customWidth="true" hidden="false" outlineLevel="0" max="1" min="1" style="35" width="11.4"/>
    <col collapsed="false" customWidth="true" hidden="false" outlineLevel="0" max="3" min="2" style="0" width="11.04"/>
    <col collapsed="false" customWidth="true" hidden="false" outlineLevel="0" max="4" min="4" style="35" width="11.4"/>
    <col collapsed="false" customWidth="true" hidden="false" outlineLevel="0" max="1025" min="5" style="0" width="11.04"/>
  </cols>
  <sheetData>
    <row r="1" customFormat="false" ht="12.75" hidden="false" customHeight="false" outlineLevel="0" collapsed="false">
      <c r="A1" s="36" t="n">
        <v>28.01</v>
      </c>
      <c r="B1" s="37" t="n">
        <v>4630385</v>
      </c>
    </row>
    <row r="2" customFormat="false" ht="12.75" hidden="false" customHeight="false" outlineLevel="0" collapsed="false">
      <c r="A2" s="36" t="n">
        <v>28.02</v>
      </c>
      <c r="B2" s="37" t="n">
        <v>4643850</v>
      </c>
    </row>
    <row r="3" customFormat="false" ht="12.75" hidden="false" customHeight="false" outlineLevel="0" collapsed="false">
      <c r="A3" s="36" t="n">
        <v>28.03</v>
      </c>
      <c r="B3" s="37" t="n">
        <v>4657316</v>
      </c>
    </row>
    <row r="4" customFormat="false" ht="12.75" hidden="false" customHeight="false" outlineLevel="0" collapsed="false">
      <c r="A4" s="36" t="n">
        <v>28.04</v>
      </c>
      <c r="B4" s="37" t="n">
        <v>4670781</v>
      </c>
    </row>
    <row r="5" customFormat="false" ht="12.75" hidden="false" customHeight="false" outlineLevel="0" collapsed="false">
      <c r="A5" s="36" t="n">
        <v>28.05</v>
      </c>
      <c r="B5" s="37" t="n">
        <v>4684247</v>
      </c>
    </row>
    <row r="6" customFormat="false" ht="12.75" hidden="false" customHeight="false" outlineLevel="0" collapsed="false">
      <c r="A6" s="36" t="n">
        <v>28.06</v>
      </c>
      <c r="B6" s="37" t="n">
        <v>4697712</v>
      </c>
    </row>
    <row r="7" customFormat="false" ht="12.75" hidden="false" customHeight="false" outlineLevel="0" collapsed="false">
      <c r="A7" s="36" t="n">
        <v>28.07</v>
      </c>
      <c r="B7" s="37" t="n">
        <v>4711178</v>
      </c>
    </row>
    <row r="8" customFormat="false" ht="12.75" hidden="false" customHeight="false" outlineLevel="0" collapsed="false">
      <c r="A8" s="36" t="n">
        <v>28.08</v>
      </c>
      <c r="B8" s="37" t="n">
        <v>4724643</v>
      </c>
    </row>
    <row r="9" customFormat="false" ht="12.75" hidden="false" customHeight="false" outlineLevel="0" collapsed="false">
      <c r="A9" s="36" t="n">
        <v>28.09</v>
      </c>
      <c r="B9" s="37" t="n">
        <v>4738109</v>
      </c>
    </row>
    <row r="10" customFormat="false" ht="12.75" hidden="false" customHeight="false" outlineLevel="0" collapsed="false">
      <c r="A10" s="36" t="n">
        <v>28.1</v>
      </c>
      <c r="B10" s="37" t="n">
        <v>4751574</v>
      </c>
    </row>
    <row r="11" customFormat="false" ht="12.75" hidden="false" customHeight="false" outlineLevel="0" collapsed="false">
      <c r="A11" s="36" t="n">
        <v>28.11</v>
      </c>
      <c r="B11" s="37" t="n">
        <v>4765317</v>
      </c>
    </row>
    <row r="12" customFormat="false" ht="12.75" hidden="false" customHeight="false" outlineLevel="0" collapsed="false">
      <c r="A12" s="36" t="n">
        <v>28.12</v>
      </c>
      <c r="B12" s="37" t="n">
        <v>4779059</v>
      </c>
    </row>
    <row r="13" customFormat="false" ht="12.75" hidden="false" customHeight="false" outlineLevel="0" collapsed="false">
      <c r="A13" s="36" t="n">
        <v>28.13</v>
      </c>
      <c r="B13" s="37" t="n">
        <v>4792802</v>
      </c>
    </row>
    <row r="14" customFormat="false" ht="12.75" hidden="false" customHeight="false" outlineLevel="0" collapsed="false">
      <c r="A14" s="36" t="n">
        <v>28.14</v>
      </c>
      <c r="B14" s="37" t="n">
        <v>4806544</v>
      </c>
    </row>
    <row r="15" customFormat="false" ht="12.75" hidden="false" customHeight="false" outlineLevel="0" collapsed="false">
      <c r="A15" s="36" t="n">
        <v>28.15</v>
      </c>
      <c r="B15" s="37" t="n">
        <v>4820287</v>
      </c>
    </row>
    <row r="16" customFormat="false" ht="12.75" hidden="false" customHeight="false" outlineLevel="0" collapsed="false">
      <c r="A16" s="36" t="n">
        <v>28.16</v>
      </c>
      <c r="B16" s="37" t="n">
        <v>4834029</v>
      </c>
    </row>
    <row r="17" customFormat="false" ht="12.75" hidden="false" customHeight="false" outlineLevel="0" collapsed="false">
      <c r="A17" s="36" t="n">
        <v>28.17</v>
      </c>
      <c r="B17" s="37" t="n">
        <v>4847772</v>
      </c>
    </row>
    <row r="18" customFormat="false" ht="12.75" hidden="false" customHeight="false" outlineLevel="0" collapsed="false">
      <c r="A18" s="36" t="n">
        <v>28.18</v>
      </c>
      <c r="B18" s="37" t="n">
        <v>4861514</v>
      </c>
    </row>
    <row r="19" customFormat="false" ht="12.75" hidden="false" customHeight="false" outlineLevel="0" collapsed="false">
      <c r="A19" s="36" t="n">
        <v>28.19</v>
      </c>
      <c r="B19" s="37" t="n">
        <v>4875257</v>
      </c>
    </row>
    <row r="20" customFormat="false" ht="12.75" hidden="false" customHeight="false" outlineLevel="0" collapsed="false">
      <c r="A20" s="36" t="n">
        <v>28.2</v>
      </c>
      <c r="B20" s="37" t="n">
        <v>4888999</v>
      </c>
    </row>
    <row r="21" customFormat="false" ht="12.75" hidden="false" customHeight="false" outlineLevel="0" collapsed="false">
      <c r="A21" s="36" t="n">
        <v>28.21</v>
      </c>
      <c r="B21" s="37" t="n">
        <v>4903019</v>
      </c>
    </row>
    <row r="22" customFormat="false" ht="12.75" hidden="false" customHeight="false" outlineLevel="0" collapsed="false">
      <c r="A22" s="36" t="n">
        <v>28.22</v>
      </c>
      <c r="B22" s="37" t="n">
        <v>4917038</v>
      </c>
    </row>
    <row r="23" customFormat="false" ht="12.75" hidden="false" customHeight="false" outlineLevel="0" collapsed="false">
      <c r="A23" s="36" t="n">
        <v>28.23</v>
      </c>
      <c r="B23" s="37" t="n">
        <v>4931058</v>
      </c>
    </row>
    <row r="24" customFormat="false" ht="12.75" hidden="false" customHeight="false" outlineLevel="0" collapsed="false">
      <c r="A24" s="36" t="n">
        <v>28.24</v>
      </c>
      <c r="B24" s="37" t="n">
        <v>4945077</v>
      </c>
    </row>
    <row r="25" customFormat="false" ht="12.75" hidden="false" customHeight="false" outlineLevel="0" collapsed="false">
      <c r="A25" s="36" t="n">
        <v>28.25</v>
      </c>
      <c r="B25" s="37" t="n">
        <v>4959097</v>
      </c>
    </row>
    <row r="26" customFormat="false" ht="12.75" hidden="false" customHeight="false" outlineLevel="0" collapsed="false">
      <c r="A26" s="36" t="n">
        <v>28.26</v>
      </c>
      <c r="B26" s="37" t="n">
        <v>4973116</v>
      </c>
    </row>
    <row r="27" customFormat="false" ht="12.75" hidden="false" customHeight="false" outlineLevel="0" collapsed="false">
      <c r="A27" s="36" t="n">
        <v>28.27</v>
      </c>
      <c r="B27" s="37" t="n">
        <v>4987136</v>
      </c>
    </row>
    <row r="28" customFormat="false" ht="12.75" hidden="false" customHeight="false" outlineLevel="0" collapsed="false">
      <c r="A28" s="36" t="n">
        <v>28.28</v>
      </c>
      <c r="B28" s="37" t="n">
        <v>5001155</v>
      </c>
    </row>
    <row r="29" customFormat="false" ht="12.75" hidden="false" customHeight="false" outlineLevel="0" collapsed="false">
      <c r="A29" s="36" t="n">
        <v>28.29</v>
      </c>
      <c r="B29" s="37" t="n">
        <v>5015175</v>
      </c>
    </row>
    <row r="30" customFormat="false" ht="12.75" hidden="false" customHeight="false" outlineLevel="0" collapsed="false">
      <c r="A30" s="36" t="n">
        <v>28.3</v>
      </c>
      <c r="B30" s="37" t="n">
        <v>5029194</v>
      </c>
    </row>
    <row r="31" customFormat="false" ht="12.75" hidden="false" customHeight="false" outlineLevel="0" collapsed="false">
      <c r="A31" s="36" t="n">
        <v>28.31</v>
      </c>
      <c r="B31" s="37" t="n">
        <v>5043491</v>
      </c>
    </row>
    <row r="32" customFormat="false" ht="12.75" hidden="false" customHeight="false" outlineLevel="0" collapsed="false">
      <c r="A32" s="36" t="n">
        <v>28.32</v>
      </c>
      <c r="B32" s="37" t="n">
        <v>5057787</v>
      </c>
    </row>
    <row r="33" customFormat="false" ht="12.75" hidden="false" customHeight="false" outlineLevel="0" collapsed="false">
      <c r="A33" s="36" t="n">
        <v>28.33</v>
      </c>
      <c r="B33" s="37" t="n">
        <v>5072084</v>
      </c>
    </row>
    <row r="34" customFormat="false" ht="12.75" hidden="false" customHeight="false" outlineLevel="0" collapsed="false">
      <c r="A34" s="36" t="n">
        <v>28.34</v>
      </c>
      <c r="B34" s="37" t="n">
        <v>5086380</v>
      </c>
    </row>
    <row r="35" customFormat="false" ht="12.75" hidden="false" customHeight="false" outlineLevel="0" collapsed="false">
      <c r="A35" s="36" t="n">
        <v>28.35</v>
      </c>
      <c r="B35" s="37" t="n">
        <v>5100677</v>
      </c>
    </row>
    <row r="36" customFormat="false" ht="12.75" hidden="false" customHeight="false" outlineLevel="0" collapsed="false">
      <c r="A36" s="36" t="n">
        <v>28.36</v>
      </c>
      <c r="B36" s="37" t="n">
        <v>5114973</v>
      </c>
    </row>
    <row r="37" customFormat="false" ht="12.75" hidden="false" customHeight="false" outlineLevel="0" collapsed="false">
      <c r="A37" s="36" t="n">
        <v>28.37</v>
      </c>
      <c r="B37" s="37" t="n">
        <v>5129270</v>
      </c>
    </row>
    <row r="38" customFormat="false" ht="12.75" hidden="false" customHeight="false" outlineLevel="0" collapsed="false">
      <c r="A38" s="38" t="n">
        <v>28.38</v>
      </c>
      <c r="B38" s="39" t="n">
        <v>5143566</v>
      </c>
    </row>
    <row r="39" customFormat="false" ht="12.75" hidden="false" customHeight="false" outlineLevel="0" collapsed="false">
      <c r="A39" s="36" t="n">
        <v>28.39</v>
      </c>
      <c r="B39" s="37" t="n">
        <v>5157863</v>
      </c>
    </row>
    <row r="40" customFormat="false" ht="12.75" hidden="false" customHeight="false" outlineLevel="0" collapsed="false">
      <c r="A40" s="36" t="n">
        <v>28.4</v>
      </c>
      <c r="B40" s="37" t="n">
        <v>5172159</v>
      </c>
    </row>
    <row r="41" customFormat="false" ht="12.75" hidden="false" customHeight="false" outlineLevel="0" collapsed="false">
      <c r="A41" s="36" t="n">
        <v>28.41</v>
      </c>
      <c r="B41" s="37" t="n">
        <v>5186733</v>
      </c>
    </row>
    <row r="42" customFormat="false" ht="12.75" hidden="false" customHeight="false" outlineLevel="0" collapsed="false">
      <c r="A42" s="36" t="n">
        <v>28.42</v>
      </c>
      <c r="B42" s="37" t="n">
        <v>5201306</v>
      </c>
    </row>
    <row r="43" customFormat="false" ht="12.75" hidden="false" customHeight="false" outlineLevel="0" collapsed="false">
      <c r="A43" s="36" t="n">
        <v>28.43</v>
      </c>
      <c r="B43" s="37" t="n">
        <v>5215880</v>
      </c>
    </row>
    <row r="44" customFormat="false" ht="12.75" hidden="false" customHeight="false" outlineLevel="0" collapsed="false">
      <c r="A44" s="36" t="n">
        <v>28.44</v>
      </c>
      <c r="B44" s="37" t="n">
        <v>5230453</v>
      </c>
    </row>
    <row r="45" customFormat="false" ht="12.75" hidden="false" customHeight="false" outlineLevel="0" collapsed="false">
      <c r="A45" s="36" t="n">
        <v>28.45</v>
      </c>
      <c r="B45" s="37" t="n">
        <v>5245027</v>
      </c>
    </row>
    <row r="46" customFormat="false" ht="12.75" hidden="false" customHeight="false" outlineLevel="0" collapsed="false">
      <c r="A46" s="36" t="n">
        <v>28.46</v>
      </c>
      <c r="B46" s="37" t="n">
        <v>5259600</v>
      </c>
    </row>
    <row r="47" customFormat="false" ht="12.75" hidden="false" customHeight="false" outlineLevel="0" collapsed="false">
      <c r="A47" s="36" t="n">
        <v>28.47</v>
      </c>
      <c r="B47" s="37" t="n">
        <v>5274174</v>
      </c>
    </row>
    <row r="48" customFormat="false" ht="12.75" hidden="false" customHeight="false" outlineLevel="0" collapsed="false">
      <c r="A48" s="36" t="n">
        <v>28.48</v>
      </c>
      <c r="B48" s="37" t="n">
        <v>5288747</v>
      </c>
    </row>
    <row r="49" customFormat="false" ht="12.75" hidden="false" customHeight="false" outlineLevel="0" collapsed="false">
      <c r="A49" s="36" t="n">
        <v>28.49</v>
      </c>
      <c r="B49" s="37" t="n">
        <v>5303321</v>
      </c>
    </row>
    <row r="50" customFormat="false" ht="12.75" hidden="false" customHeight="false" outlineLevel="0" collapsed="false">
      <c r="A50" s="36" t="n">
        <v>28.5</v>
      </c>
      <c r="B50" s="37" t="n">
        <v>5317894</v>
      </c>
    </row>
    <row r="51" customFormat="false" ht="12.75" hidden="false" customHeight="false" outlineLevel="0" collapsed="false">
      <c r="A51" s="36" t="n">
        <v>28.51</v>
      </c>
      <c r="B51" s="37" t="n">
        <v>5332745</v>
      </c>
    </row>
    <row r="52" customFormat="false" ht="12.75" hidden="false" customHeight="false" outlineLevel="0" collapsed="false">
      <c r="A52" s="36" t="n">
        <v>28.52</v>
      </c>
      <c r="B52" s="37" t="n">
        <v>5347595</v>
      </c>
    </row>
    <row r="53" customFormat="false" ht="12.75" hidden="false" customHeight="false" outlineLevel="0" collapsed="false">
      <c r="A53" s="36" t="n">
        <v>28.53</v>
      </c>
      <c r="B53" s="37" t="n">
        <v>5362446</v>
      </c>
    </row>
    <row r="54" customFormat="false" ht="12.75" hidden="false" customHeight="false" outlineLevel="0" collapsed="false">
      <c r="A54" s="36" t="n">
        <v>28.54</v>
      </c>
      <c r="B54" s="37" t="n">
        <v>5377296</v>
      </c>
    </row>
    <row r="55" customFormat="false" ht="12.75" hidden="false" customHeight="false" outlineLevel="0" collapsed="false">
      <c r="A55" s="36" t="n">
        <v>28.55</v>
      </c>
      <c r="B55" s="37" t="n">
        <v>5392147</v>
      </c>
    </row>
    <row r="56" customFormat="false" ht="12.75" hidden="false" customHeight="false" outlineLevel="0" collapsed="false">
      <c r="A56" s="36" t="n">
        <v>28.56</v>
      </c>
      <c r="B56" s="37" t="n">
        <v>5406997</v>
      </c>
    </row>
    <row r="57" customFormat="false" ht="12.75" hidden="false" customHeight="false" outlineLevel="0" collapsed="false">
      <c r="A57" s="36" t="n">
        <v>28.57</v>
      </c>
      <c r="B57" s="37" t="n">
        <v>5421848</v>
      </c>
    </row>
    <row r="58" customFormat="false" ht="12.75" hidden="false" customHeight="false" outlineLevel="0" collapsed="false">
      <c r="A58" s="36" t="n">
        <v>28.58</v>
      </c>
      <c r="B58" s="37" t="n">
        <v>5436698</v>
      </c>
    </row>
    <row r="59" customFormat="false" ht="12.75" hidden="false" customHeight="false" outlineLevel="0" collapsed="false">
      <c r="A59" s="36" t="n">
        <v>28.59</v>
      </c>
      <c r="B59" s="37" t="n">
        <v>5451549</v>
      </c>
    </row>
    <row r="60" customFormat="false" ht="12.75" hidden="false" customHeight="false" outlineLevel="0" collapsed="false">
      <c r="A60" s="36" t="n">
        <v>28.6</v>
      </c>
      <c r="B60" s="37" t="n">
        <v>5466399</v>
      </c>
    </row>
    <row r="61" customFormat="false" ht="12.75" hidden="false" customHeight="false" outlineLevel="0" collapsed="false">
      <c r="A61" s="36" t="n">
        <v>28.61</v>
      </c>
      <c r="B61" s="37" t="n">
        <v>5841527</v>
      </c>
    </row>
    <row r="62" customFormat="false" ht="12.75" hidden="false" customHeight="false" outlineLevel="0" collapsed="false">
      <c r="A62" s="36" t="n">
        <v>28.62</v>
      </c>
      <c r="B62" s="37" t="n">
        <v>5496654</v>
      </c>
    </row>
    <row r="63" customFormat="false" ht="12.75" hidden="false" customHeight="false" outlineLevel="0" collapsed="false">
      <c r="A63" s="36" t="n">
        <v>28.63</v>
      </c>
      <c r="B63" s="37" t="n">
        <v>5511782</v>
      </c>
    </row>
    <row r="64" customFormat="false" ht="12.75" hidden="false" customHeight="false" outlineLevel="0" collapsed="false">
      <c r="A64" s="36" t="n">
        <v>28.64</v>
      </c>
      <c r="B64" s="37" t="n">
        <v>5526909</v>
      </c>
    </row>
    <row r="65" customFormat="false" ht="12.75" hidden="false" customHeight="false" outlineLevel="0" collapsed="false">
      <c r="A65" s="36" t="n">
        <v>28.65</v>
      </c>
      <c r="B65" s="37" t="n">
        <v>5542037</v>
      </c>
    </row>
    <row r="66" customFormat="false" ht="12.75" hidden="false" customHeight="false" outlineLevel="0" collapsed="false">
      <c r="A66" s="36" t="n">
        <v>28.66</v>
      </c>
      <c r="B66" s="37" t="n">
        <v>5557164</v>
      </c>
    </row>
    <row r="67" customFormat="false" ht="12.75" hidden="false" customHeight="false" outlineLevel="0" collapsed="false">
      <c r="A67" s="36" t="n">
        <v>28.67</v>
      </c>
      <c r="B67" s="37" t="n">
        <v>5572292</v>
      </c>
    </row>
    <row r="68" customFormat="false" ht="12.75" hidden="false" customHeight="false" outlineLevel="0" collapsed="false">
      <c r="A68" s="36" t="n">
        <v>28.68</v>
      </c>
      <c r="B68" s="37" t="n">
        <v>5587419</v>
      </c>
    </row>
    <row r="69" customFormat="false" ht="12.75" hidden="false" customHeight="false" outlineLevel="0" collapsed="false">
      <c r="A69" s="36" t="n">
        <v>28.69</v>
      </c>
      <c r="B69" s="37" t="n">
        <v>5602547</v>
      </c>
    </row>
    <row r="70" customFormat="false" ht="12.75" hidden="false" customHeight="false" outlineLevel="0" collapsed="false">
      <c r="A70" s="38" t="n">
        <v>28.7</v>
      </c>
      <c r="B70" s="40" t="n">
        <v>5617674</v>
      </c>
    </row>
    <row r="71" customFormat="false" ht="12.75" hidden="false" customHeight="false" outlineLevel="0" collapsed="false">
      <c r="A71" s="36" t="n">
        <v>28.71</v>
      </c>
      <c r="B71" s="37" t="n">
        <v>5633079</v>
      </c>
    </row>
    <row r="72" customFormat="false" ht="12.75" hidden="false" customHeight="false" outlineLevel="0" collapsed="false">
      <c r="A72" s="36" t="n">
        <v>28.72</v>
      </c>
      <c r="B72" s="37" t="n">
        <v>5648483</v>
      </c>
    </row>
    <row r="73" customFormat="false" ht="12.75" hidden="false" customHeight="false" outlineLevel="0" collapsed="false">
      <c r="A73" s="36" t="n">
        <v>28.73</v>
      </c>
      <c r="B73" s="37" t="n">
        <v>5663888</v>
      </c>
    </row>
    <row r="74" customFormat="false" ht="12.75" hidden="false" customHeight="false" outlineLevel="0" collapsed="false">
      <c r="A74" s="36" t="n">
        <v>28.74</v>
      </c>
      <c r="B74" s="37" t="n">
        <v>5679292</v>
      </c>
    </row>
    <row r="75" customFormat="false" ht="12.75" hidden="false" customHeight="false" outlineLevel="0" collapsed="false">
      <c r="A75" s="36" t="n">
        <v>28.75</v>
      </c>
      <c r="B75" s="37" t="n">
        <v>5694697</v>
      </c>
    </row>
    <row r="76" customFormat="false" ht="12.75" hidden="false" customHeight="false" outlineLevel="0" collapsed="false">
      <c r="A76" s="36" t="n">
        <v>28.76</v>
      </c>
      <c r="B76" s="37" t="n">
        <v>5710101</v>
      </c>
    </row>
    <row r="77" customFormat="false" ht="12.75" hidden="false" customHeight="false" outlineLevel="0" collapsed="false">
      <c r="A77" s="36" t="n">
        <v>28.77</v>
      </c>
      <c r="B77" s="37" t="n">
        <v>5725506</v>
      </c>
    </row>
    <row r="78" customFormat="false" ht="12.75" hidden="false" customHeight="false" outlineLevel="0" collapsed="false">
      <c r="A78" s="36" t="n">
        <v>28.78</v>
      </c>
      <c r="B78" s="37" t="n">
        <v>5740910</v>
      </c>
    </row>
    <row r="79" customFormat="false" ht="12.75" hidden="false" customHeight="false" outlineLevel="0" collapsed="false">
      <c r="A79" s="36" t="n">
        <v>28.79</v>
      </c>
      <c r="B79" s="37" t="n">
        <v>5756315</v>
      </c>
    </row>
    <row r="80" customFormat="false" ht="12.75" hidden="false" customHeight="false" outlineLevel="0" collapsed="false">
      <c r="A80" s="36" t="n">
        <v>28.8</v>
      </c>
      <c r="B80" s="37" t="n">
        <v>5771719</v>
      </c>
    </row>
    <row r="81" customFormat="false" ht="12.75" hidden="false" customHeight="false" outlineLevel="0" collapsed="false">
      <c r="A81" s="36" t="n">
        <v>28.81</v>
      </c>
      <c r="B81" s="37" t="n">
        <v>5787401</v>
      </c>
    </row>
    <row r="82" customFormat="false" ht="12.75" hidden="false" customHeight="false" outlineLevel="0" collapsed="false">
      <c r="A82" s="36" t="n">
        <v>28.82</v>
      </c>
      <c r="B82" s="37" t="n">
        <v>5803082</v>
      </c>
    </row>
    <row r="83" customFormat="false" ht="12.75" hidden="false" customHeight="false" outlineLevel="0" collapsed="false">
      <c r="A83" s="36" t="n">
        <v>28.83</v>
      </c>
      <c r="B83" s="37" t="n">
        <v>5818764</v>
      </c>
    </row>
    <row r="84" customFormat="false" ht="12.75" hidden="false" customHeight="false" outlineLevel="0" collapsed="false">
      <c r="A84" s="36" t="n">
        <v>28.84</v>
      </c>
      <c r="B84" s="37" t="n">
        <v>5834445</v>
      </c>
    </row>
    <row r="85" customFormat="false" ht="12.75" hidden="false" customHeight="false" outlineLevel="0" collapsed="false">
      <c r="A85" s="36" t="n">
        <v>28.85</v>
      </c>
      <c r="B85" s="37" t="n">
        <v>5850127</v>
      </c>
    </row>
    <row r="86" customFormat="false" ht="12.75" hidden="false" customHeight="false" outlineLevel="0" collapsed="false">
      <c r="A86" s="36" t="n">
        <v>28.86</v>
      </c>
      <c r="B86" s="37" t="n">
        <v>5865808</v>
      </c>
    </row>
    <row r="87" customFormat="false" ht="12.75" hidden="false" customHeight="false" outlineLevel="0" collapsed="false">
      <c r="A87" s="36" t="n">
        <v>28.87</v>
      </c>
      <c r="B87" s="37" t="n">
        <v>5881490</v>
      </c>
    </row>
    <row r="88" customFormat="false" ht="12.75" hidden="false" customHeight="false" outlineLevel="0" collapsed="false">
      <c r="A88" s="36" t="n">
        <v>28.88</v>
      </c>
      <c r="B88" s="37" t="n">
        <v>5897171</v>
      </c>
    </row>
    <row r="89" customFormat="false" ht="12.75" hidden="false" customHeight="false" outlineLevel="0" collapsed="false">
      <c r="A89" s="36" t="n">
        <v>28.89</v>
      </c>
      <c r="B89" s="37" t="n">
        <v>5912852</v>
      </c>
    </row>
    <row r="90" customFormat="false" ht="12.75" hidden="false" customHeight="false" outlineLevel="0" collapsed="false">
      <c r="A90" s="36" t="n">
        <v>28.9</v>
      </c>
      <c r="B90" s="37" t="n">
        <v>5928534</v>
      </c>
    </row>
    <row r="91" customFormat="false" ht="12.75" hidden="false" customHeight="false" outlineLevel="0" collapsed="false">
      <c r="A91" s="36" t="n">
        <v>28.91</v>
      </c>
      <c r="B91" s="37" t="n">
        <v>5944492</v>
      </c>
    </row>
    <row r="92" customFormat="false" ht="12.75" hidden="false" customHeight="false" outlineLevel="0" collapsed="false">
      <c r="A92" s="36" t="n">
        <v>28.92</v>
      </c>
      <c r="B92" s="37" t="n">
        <v>5960451</v>
      </c>
    </row>
    <row r="93" customFormat="false" ht="12.75" hidden="false" customHeight="false" outlineLevel="0" collapsed="false">
      <c r="A93" s="36" t="n">
        <v>28.93</v>
      </c>
      <c r="B93" s="37" t="n">
        <v>5976409</v>
      </c>
    </row>
    <row r="94" customFormat="false" ht="12.75" hidden="false" customHeight="false" outlineLevel="0" collapsed="false">
      <c r="A94" s="36" t="n">
        <v>28.94</v>
      </c>
      <c r="B94" s="37" t="n">
        <v>5992368</v>
      </c>
    </row>
    <row r="95" customFormat="false" ht="12.75" hidden="false" customHeight="false" outlineLevel="0" collapsed="false">
      <c r="A95" s="36" t="n">
        <v>28.95</v>
      </c>
      <c r="B95" s="37" t="n">
        <v>6008326</v>
      </c>
    </row>
    <row r="96" customFormat="false" ht="12.75" hidden="false" customHeight="false" outlineLevel="0" collapsed="false">
      <c r="A96" s="36" t="n">
        <v>28.96</v>
      </c>
      <c r="B96" s="37" t="n">
        <v>6024285</v>
      </c>
    </row>
    <row r="97" customFormat="false" ht="12.75" hidden="false" customHeight="false" outlineLevel="0" collapsed="false">
      <c r="A97" s="36" t="n">
        <v>28.97</v>
      </c>
      <c r="B97" s="37" t="n">
        <v>6040243</v>
      </c>
    </row>
    <row r="98" customFormat="false" ht="12.75" hidden="false" customHeight="false" outlineLevel="0" collapsed="false">
      <c r="A98" s="36" t="n">
        <v>28.98</v>
      </c>
      <c r="B98" s="37" t="n">
        <v>6056202</v>
      </c>
    </row>
    <row r="99" customFormat="false" ht="12.75" hidden="false" customHeight="false" outlineLevel="0" collapsed="false">
      <c r="A99" s="36" t="n">
        <v>28.99</v>
      </c>
      <c r="B99" s="37" t="n">
        <v>6072160</v>
      </c>
    </row>
    <row r="100" customFormat="false" ht="12.75" hidden="false" customHeight="false" outlineLevel="0" collapsed="false">
      <c r="A100" s="36" t="n">
        <v>29</v>
      </c>
      <c r="B100" s="37" t="n">
        <v>6088119</v>
      </c>
    </row>
    <row r="101" customFormat="false" ht="12.75" hidden="false" customHeight="false" outlineLevel="0" collapsed="false">
      <c r="A101" s="36" t="n">
        <v>29.01</v>
      </c>
      <c r="B101" s="37" t="n">
        <v>6104351</v>
      </c>
    </row>
    <row r="102" customFormat="false" ht="12.75" hidden="false" customHeight="false" outlineLevel="0" collapsed="false">
      <c r="A102" s="36" t="n">
        <v>29.02</v>
      </c>
      <c r="B102" s="37" t="n">
        <v>6120584</v>
      </c>
    </row>
    <row r="103" customFormat="false" ht="12.75" hidden="false" customHeight="false" outlineLevel="0" collapsed="false">
      <c r="A103" s="36" t="n">
        <v>29.03</v>
      </c>
      <c r="B103" s="37" t="n">
        <v>6136816</v>
      </c>
    </row>
    <row r="104" customFormat="false" ht="12.75" hidden="false" customHeight="false" outlineLevel="0" collapsed="false">
      <c r="A104" s="36" t="n">
        <v>29.04</v>
      </c>
      <c r="B104" s="37" t="n">
        <v>6153049</v>
      </c>
    </row>
    <row r="105" customFormat="false" ht="12.75" hidden="false" customHeight="false" outlineLevel="0" collapsed="false">
      <c r="A105" s="36" t="n">
        <v>29.05</v>
      </c>
      <c r="B105" s="37" t="n">
        <v>6169281</v>
      </c>
    </row>
    <row r="106" customFormat="false" ht="12.75" hidden="false" customHeight="false" outlineLevel="0" collapsed="false">
      <c r="A106" s="36" t="n">
        <v>29.06</v>
      </c>
      <c r="B106" s="37" t="n">
        <v>6185514</v>
      </c>
    </row>
    <row r="107" customFormat="false" ht="12.75" hidden="false" customHeight="false" outlineLevel="0" collapsed="false">
      <c r="A107" s="36" t="n">
        <v>29.07</v>
      </c>
      <c r="B107" s="37" t="n">
        <v>6201746</v>
      </c>
    </row>
    <row r="108" customFormat="false" ht="12.75" hidden="false" customHeight="false" outlineLevel="0" collapsed="false">
      <c r="A108" s="36" t="n">
        <v>29.08</v>
      </c>
      <c r="B108" s="37" t="n">
        <v>6217979</v>
      </c>
    </row>
    <row r="109" customFormat="false" ht="12.75" hidden="false" customHeight="false" outlineLevel="0" collapsed="false">
      <c r="A109" s="36" t="n">
        <v>29.09</v>
      </c>
      <c r="B109" s="37" t="n">
        <v>6234211</v>
      </c>
    </row>
    <row r="110" customFormat="false" ht="12.75" hidden="false" customHeight="false" outlineLevel="0" collapsed="false">
      <c r="A110" s="36" t="n">
        <v>29.1</v>
      </c>
      <c r="B110" s="37" t="n">
        <v>6250444</v>
      </c>
    </row>
    <row r="111" customFormat="false" ht="12.75" hidden="false" customHeight="false" outlineLevel="0" collapsed="false">
      <c r="A111" s="36" t="n">
        <v>29.11</v>
      </c>
      <c r="B111" s="37" t="n">
        <v>6266948</v>
      </c>
    </row>
    <row r="112" customFormat="false" ht="12.75" hidden="false" customHeight="false" outlineLevel="0" collapsed="false">
      <c r="A112" s="36" t="n">
        <v>29.12</v>
      </c>
      <c r="B112" s="37" t="n">
        <v>6283451</v>
      </c>
    </row>
    <row r="113" customFormat="false" ht="12.75" hidden="false" customHeight="false" outlineLevel="0" collapsed="false">
      <c r="A113" s="36" t="n">
        <v>29.13</v>
      </c>
      <c r="B113" s="37" t="n">
        <v>6299955</v>
      </c>
    </row>
    <row r="114" customFormat="false" ht="12.75" hidden="false" customHeight="false" outlineLevel="0" collapsed="false">
      <c r="A114" s="36" t="n">
        <v>29.14</v>
      </c>
      <c r="B114" s="37" t="n">
        <v>6316459</v>
      </c>
    </row>
    <row r="115" customFormat="false" ht="12.75" hidden="false" customHeight="false" outlineLevel="0" collapsed="false">
      <c r="A115" s="36" t="n">
        <v>29.15</v>
      </c>
      <c r="B115" s="37" t="n">
        <v>6332962</v>
      </c>
    </row>
    <row r="116" customFormat="false" ht="12.75" hidden="false" customHeight="false" outlineLevel="0" collapsed="false">
      <c r="A116" s="36" t="n">
        <v>29.16</v>
      </c>
      <c r="B116" s="37" t="n">
        <v>6349466</v>
      </c>
    </row>
    <row r="117" customFormat="false" ht="12.75" hidden="false" customHeight="false" outlineLevel="0" collapsed="false">
      <c r="A117" s="36" t="n">
        <v>29.17</v>
      </c>
      <c r="B117" s="37" t="n">
        <v>6365970</v>
      </c>
    </row>
    <row r="118" customFormat="false" ht="12.75" hidden="false" customHeight="false" outlineLevel="0" collapsed="false">
      <c r="A118" s="36" t="n">
        <v>29.18</v>
      </c>
      <c r="B118" s="37" t="n">
        <v>6382474</v>
      </c>
    </row>
    <row r="119" customFormat="false" ht="12.75" hidden="false" customHeight="false" outlineLevel="0" collapsed="false">
      <c r="A119" s="36" t="n">
        <v>29.19</v>
      </c>
      <c r="B119" s="37" t="n">
        <v>6398977</v>
      </c>
    </row>
    <row r="120" customFormat="false" ht="12.75" hidden="false" customHeight="false" outlineLevel="0" collapsed="false">
      <c r="A120" s="36" t="n">
        <v>29.2</v>
      </c>
      <c r="B120" s="37" t="n">
        <v>6415481</v>
      </c>
    </row>
    <row r="121" customFormat="false" ht="12.75" hidden="false" customHeight="false" outlineLevel="0" collapsed="false">
      <c r="A121" s="36" t="n">
        <v>29.21</v>
      </c>
      <c r="B121" s="37" t="n">
        <v>6432255</v>
      </c>
    </row>
    <row r="122" customFormat="false" ht="12.75" hidden="false" customHeight="false" outlineLevel="0" collapsed="false">
      <c r="A122" s="36" t="n">
        <v>29.22</v>
      </c>
      <c r="B122" s="37" t="n">
        <v>6449030</v>
      </c>
    </row>
    <row r="123" customFormat="false" ht="12.75" hidden="false" customHeight="false" outlineLevel="0" collapsed="false">
      <c r="A123" s="36" t="n">
        <v>29.23</v>
      </c>
      <c r="B123" s="37" t="n">
        <v>6465805</v>
      </c>
    </row>
    <row r="124" customFormat="false" ht="12.75" hidden="false" customHeight="false" outlineLevel="0" collapsed="false">
      <c r="A124" s="36" t="n">
        <v>29.24</v>
      </c>
      <c r="B124" s="37" t="n">
        <v>6482580</v>
      </c>
    </row>
    <row r="125" customFormat="false" ht="12.75" hidden="false" customHeight="false" outlineLevel="0" collapsed="false">
      <c r="A125" s="36" t="n">
        <v>29.25</v>
      </c>
      <c r="B125" s="37" t="n">
        <v>6499354</v>
      </c>
    </row>
    <row r="126" customFormat="false" ht="12.75" hidden="false" customHeight="false" outlineLevel="0" collapsed="false">
      <c r="A126" s="36" t="n">
        <v>29.26</v>
      </c>
      <c r="B126" s="37" t="n">
        <v>6516129</v>
      </c>
    </row>
    <row r="127" customFormat="false" ht="12.75" hidden="false" customHeight="false" outlineLevel="0" collapsed="false">
      <c r="A127" s="36" t="n">
        <v>29.27</v>
      </c>
      <c r="B127" s="37" t="n">
        <v>6532904</v>
      </c>
    </row>
    <row r="128" customFormat="false" ht="12.75" hidden="false" customHeight="false" outlineLevel="0" collapsed="false">
      <c r="A128" s="36" t="n">
        <v>29.28</v>
      </c>
      <c r="B128" s="37" t="n">
        <v>6549679</v>
      </c>
    </row>
    <row r="129" customFormat="false" ht="12.75" hidden="false" customHeight="false" outlineLevel="0" collapsed="false">
      <c r="A129" s="36" t="n">
        <v>29.29</v>
      </c>
      <c r="B129" s="37" t="n">
        <v>6566453</v>
      </c>
    </row>
    <row r="130" customFormat="false" ht="12.75" hidden="false" customHeight="false" outlineLevel="0" collapsed="false">
      <c r="A130" s="36" t="n">
        <v>29.3</v>
      </c>
      <c r="B130" s="37" t="n">
        <v>6583228</v>
      </c>
    </row>
    <row r="131" customFormat="false" ht="12.75" hidden="false" customHeight="false" outlineLevel="0" collapsed="false">
      <c r="A131" s="36" t="n">
        <v>29.31</v>
      </c>
      <c r="B131" s="37" t="n">
        <v>6600274</v>
      </c>
    </row>
    <row r="132" customFormat="false" ht="12.75" hidden="false" customHeight="false" outlineLevel="0" collapsed="false">
      <c r="A132" s="36" t="n">
        <v>29.32</v>
      </c>
      <c r="B132" s="37" t="n">
        <v>6617320</v>
      </c>
    </row>
    <row r="133" customFormat="false" ht="12.75" hidden="false" customHeight="false" outlineLevel="0" collapsed="false">
      <c r="A133" s="36" t="n">
        <v>29.33</v>
      </c>
      <c r="B133" s="37" t="n">
        <v>6634366</v>
      </c>
    </row>
    <row r="134" customFormat="false" ht="12.75" hidden="false" customHeight="false" outlineLevel="0" collapsed="false">
      <c r="A134" s="36" t="n">
        <v>29.34</v>
      </c>
      <c r="B134" s="37" t="n">
        <v>6651412</v>
      </c>
    </row>
    <row r="135" customFormat="false" ht="12.75" hidden="false" customHeight="false" outlineLevel="0" collapsed="false">
      <c r="A135" s="36" t="n">
        <v>29.35</v>
      </c>
      <c r="B135" s="37" t="n">
        <v>6668457</v>
      </c>
    </row>
    <row r="136" customFormat="false" ht="12.75" hidden="false" customHeight="false" outlineLevel="0" collapsed="false">
      <c r="A136" s="36" t="n">
        <v>29.36</v>
      </c>
      <c r="B136" s="37" t="n">
        <v>6685503</v>
      </c>
    </row>
    <row r="137" customFormat="false" ht="12.75" hidden="false" customHeight="false" outlineLevel="0" collapsed="false">
      <c r="A137" s="36" t="n">
        <v>29.37</v>
      </c>
      <c r="B137" s="37" t="n">
        <v>6702549</v>
      </c>
    </row>
    <row r="138" customFormat="false" ht="12.75" hidden="false" customHeight="false" outlineLevel="0" collapsed="false">
      <c r="A138" s="36" t="n">
        <v>29.38</v>
      </c>
      <c r="B138" s="37" t="n">
        <v>6719595</v>
      </c>
    </row>
    <row r="139" customFormat="false" ht="12.75" hidden="false" customHeight="false" outlineLevel="0" collapsed="false">
      <c r="A139" s="36" t="n">
        <v>29.39</v>
      </c>
      <c r="B139" s="37" t="n">
        <v>6736641</v>
      </c>
    </row>
    <row r="140" customFormat="false" ht="13.5" hidden="false" customHeight="false" outlineLevel="0" collapsed="false">
      <c r="A140" s="41" t="n">
        <v>29.4</v>
      </c>
      <c r="B140" s="42" t="n">
        <v>6753687</v>
      </c>
    </row>
    <row r="141" customFormat="false" ht="12.75" hidden="false" customHeight="false" outlineLevel="0" collapsed="false">
      <c r="A141" s="43" t="n">
        <v>29.41</v>
      </c>
      <c r="B141" s="44" t="n">
        <v>6771004</v>
      </c>
    </row>
    <row r="142" customFormat="false" ht="12.75" hidden="false" customHeight="false" outlineLevel="0" collapsed="false">
      <c r="A142" s="45" t="n">
        <v>29.42</v>
      </c>
      <c r="B142" s="37" t="n">
        <v>6788321</v>
      </c>
    </row>
    <row r="143" customFormat="false" ht="12.75" hidden="false" customHeight="false" outlineLevel="0" collapsed="false">
      <c r="A143" s="45" t="n">
        <v>29.43</v>
      </c>
      <c r="B143" s="37" t="n">
        <v>6805638</v>
      </c>
    </row>
    <row r="144" customFormat="false" ht="12.75" hidden="false" customHeight="false" outlineLevel="0" collapsed="false">
      <c r="A144" s="45" t="n">
        <v>29.44</v>
      </c>
      <c r="B144" s="37" t="n">
        <v>6822955</v>
      </c>
    </row>
    <row r="145" customFormat="false" ht="12.75" hidden="false" customHeight="false" outlineLevel="0" collapsed="false">
      <c r="A145" s="45" t="n">
        <v>29.45</v>
      </c>
      <c r="B145" s="37" t="n">
        <v>6840271</v>
      </c>
    </row>
    <row r="146" customFormat="false" ht="12.75" hidden="false" customHeight="false" outlineLevel="0" collapsed="false">
      <c r="A146" s="45" t="n">
        <v>29.46</v>
      </c>
      <c r="B146" s="37" t="n">
        <v>6857588</v>
      </c>
    </row>
    <row r="147" customFormat="false" ht="12.75" hidden="false" customHeight="false" outlineLevel="0" collapsed="false">
      <c r="A147" s="45" t="n">
        <v>29.47</v>
      </c>
      <c r="B147" s="37" t="n">
        <v>6874905</v>
      </c>
    </row>
    <row r="148" customFormat="false" ht="12.75" hidden="false" customHeight="false" outlineLevel="0" collapsed="false">
      <c r="A148" s="45" t="n">
        <v>29.48</v>
      </c>
      <c r="B148" s="37" t="n">
        <v>6892222</v>
      </c>
    </row>
    <row r="149" customFormat="false" ht="12.75" hidden="false" customHeight="false" outlineLevel="0" collapsed="false">
      <c r="A149" s="45" t="n">
        <v>29.49</v>
      </c>
      <c r="B149" s="37" t="n">
        <v>6909539</v>
      </c>
    </row>
    <row r="150" customFormat="false" ht="12.75" hidden="false" customHeight="false" outlineLevel="0" collapsed="false">
      <c r="A150" s="45" t="n">
        <v>29.5</v>
      </c>
      <c r="B150" s="37" t="n">
        <v>6926856</v>
      </c>
    </row>
    <row r="151" customFormat="false" ht="12.75" hidden="false" customHeight="false" outlineLevel="0" collapsed="false">
      <c r="A151" s="45" t="n">
        <v>29.51</v>
      </c>
      <c r="B151" s="37" t="n">
        <v>6944444</v>
      </c>
    </row>
    <row r="152" customFormat="false" ht="12.75" hidden="false" customHeight="false" outlineLevel="0" collapsed="false">
      <c r="A152" s="45" t="n">
        <v>29.52</v>
      </c>
      <c r="B152" s="37" t="n">
        <v>6962032</v>
      </c>
    </row>
    <row r="153" customFormat="false" ht="12.75" hidden="false" customHeight="false" outlineLevel="0" collapsed="false">
      <c r="A153" s="45" t="n">
        <v>29.53</v>
      </c>
      <c r="B153" s="37" t="n">
        <v>6979620</v>
      </c>
    </row>
    <row r="154" customFormat="false" ht="12.75" hidden="false" customHeight="false" outlineLevel="0" collapsed="false">
      <c r="A154" s="45" t="n">
        <v>29.54</v>
      </c>
      <c r="B154" s="37" t="n">
        <v>6997208</v>
      </c>
    </row>
    <row r="155" customFormat="false" ht="12.75" hidden="false" customHeight="false" outlineLevel="0" collapsed="false">
      <c r="A155" s="45" t="n">
        <v>29.55</v>
      </c>
      <c r="B155" s="37" t="n">
        <v>7014796</v>
      </c>
    </row>
    <row r="156" customFormat="false" ht="12.75" hidden="false" customHeight="false" outlineLevel="0" collapsed="false">
      <c r="A156" s="45" t="n">
        <v>29.56</v>
      </c>
      <c r="B156" s="37" t="n">
        <v>7032385</v>
      </c>
    </row>
    <row r="157" customFormat="false" ht="12.75" hidden="false" customHeight="false" outlineLevel="0" collapsed="false">
      <c r="A157" s="45" t="n">
        <v>29.57</v>
      </c>
      <c r="B157" s="37" t="n">
        <v>7049973</v>
      </c>
    </row>
    <row r="158" customFormat="false" ht="12.75" hidden="false" customHeight="false" outlineLevel="0" collapsed="false">
      <c r="A158" s="45" t="n">
        <v>29.58</v>
      </c>
      <c r="B158" s="37" t="n">
        <v>7067561</v>
      </c>
    </row>
    <row r="159" customFormat="false" ht="12.75" hidden="false" customHeight="false" outlineLevel="0" collapsed="false">
      <c r="A159" s="45" t="n">
        <v>29.59</v>
      </c>
      <c r="B159" s="37" t="n">
        <v>7085149</v>
      </c>
    </row>
    <row r="160" customFormat="false" ht="12.75" hidden="false" customHeight="false" outlineLevel="0" collapsed="false">
      <c r="A160" s="45" t="n">
        <v>29.6</v>
      </c>
      <c r="B160" s="37" t="n">
        <v>7102737</v>
      </c>
    </row>
    <row r="161" customFormat="false" ht="12.75" hidden="false" customHeight="false" outlineLevel="0" collapsed="false">
      <c r="A161" s="45" t="n">
        <v>29.61</v>
      </c>
      <c r="B161" s="37" t="n">
        <v>7120596</v>
      </c>
    </row>
    <row r="162" customFormat="false" ht="12.75" hidden="false" customHeight="false" outlineLevel="0" collapsed="false">
      <c r="A162" s="45" t="n">
        <v>29.62</v>
      </c>
      <c r="B162" s="37" t="n">
        <v>7138455</v>
      </c>
    </row>
    <row r="163" customFormat="false" ht="12.75" hidden="false" customHeight="false" outlineLevel="0" collapsed="false">
      <c r="A163" s="45" t="n">
        <v>29.63</v>
      </c>
      <c r="B163" s="37" t="n">
        <v>7156314</v>
      </c>
    </row>
    <row r="164" customFormat="false" ht="12.75" hidden="false" customHeight="false" outlineLevel="0" collapsed="false">
      <c r="A164" s="45" t="n">
        <v>29.64</v>
      </c>
      <c r="B164" s="37" t="n">
        <v>7174173</v>
      </c>
    </row>
    <row r="165" customFormat="false" ht="12.75" hidden="false" customHeight="false" outlineLevel="0" collapsed="false">
      <c r="A165" s="45" t="n">
        <v>29.65</v>
      </c>
      <c r="B165" s="37" t="n">
        <v>7192032</v>
      </c>
    </row>
    <row r="166" customFormat="false" ht="12.75" hidden="false" customHeight="false" outlineLevel="0" collapsed="false">
      <c r="A166" s="45" t="n">
        <v>29.66</v>
      </c>
      <c r="B166" s="37" t="n">
        <v>7209892</v>
      </c>
    </row>
    <row r="167" customFormat="false" ht="12.75" hidden="false" customHeight="false" outlineLevel="0" collapsed="false">
      <c r="A167" s="45" t="n">
        <v>29.67</v>
      </c>
      <c r="B167" s="37" t="n">
        <v>7227751</v>
      </c>
    </row>
    <row r="168" customFormat="false" ht="12.75" hidden="false" customHeight="false" outlineLevel="0" collapsed="false">
      <c r="A168" s="45" t="n">
        <v>29.68</v>
      </c>
      <c r="B168" s="37" t="n">
        <v>7245610</v>
      </c>
    </row>
    <row r="169" customFormat="false" ht="12.75" hidden="false" customHeight="false" outlineLevel="0" collapsed="false">
      <c r="A169" s="45" t="n">
        <v>29.69</v>
      </c>
      <c r="B169" s="37" t="n">
        <v>7263469</v>
      </c>
    </row>
    <row r="170" customFormat="false" ht="12.75" hidden="false" customHeight="false" outlineLevel="0" collapsed="false">
      <c r="A170" s="45" t="n">
        <v>29.7</v>
      </c>
      <c r="B170" s="37" t="n">
        <v>7281328</v>
      </c>
    </row>
    <row r="171" customFormat="false" ht="12.75" hidden="false" customHeight="false" outlineLevel="0" collapsed="false">
      <c r="A171" s="45" t="n">
        <v>29.71</v>
      </c>
      <c r="B171" s="37" t="n">
        <v>7299458</v>
      </c>
    </row>
    <row r="172" customFormat="false" ht="12.75" hidden="false" customHeight="false" outlineLevel="0" collapsed="false">
      <c r="A172" s="45" t="n">
        <v>29.72</v>
      </c>
      <c r="B172" s="37" t="n">
        <v>7317589</v>
      </c>
    </row>
    <row r="173" customFormat="false" ht="12.75" hidden="false" customHeight="false" outlineLevel="0" collapsed="false">
      <c r="A173" s="45" t="n">
        <v>29.73</v>
      </c>
      <c r="B173" s="37" t="n">
        <v>7335719</v>
      </c>
    </row>
    <row r="174" customFormat="false" ht="12.75" hidden="false" customHeight="false" outlineLevel="0" collapsed="false">
      <c r="A174" s="45" t="n">
        <v>29.74</v>
      </c>
      <c r="B174" s="37" t="n">
        <v>7353849</v>
      </c>
    </row>
    <row r="175" customFormat="false" ht="12.75" hidden="false" customHeight="false" outlineLevel="0" collapsed="false">
      <c r="A175" s="45" t="n">
        <v>29.75</v>
      </c>
      <c r="B175" s="37" t="n">
        <v>7371979</v>
      </c>
    </row>
    <row r="176" customFormat="false" ht="12.75" hidden="false" customHeight="false" outlineLevel="0" collapsed="false">
      <c r="A176" s="45" t="n">
        <v>29.76</v>
      </c>
      <c r="B176" s="37" t="n">
        <v>7390110</v>
      </c>
    </row>
    <row r="177" customFormat="false" ht="12.75" hidden="false" customHeight="false" outlineLevel="0" collapsed="false">
      <c r="A177" s="45" t="n">
        <v>29.77</v>
      </c>
      <c r="B177" s="37" t="n">
        <v>7408240</v>
      </c>
    </row>
    <row r="178" customFormat="false" ht="12.75" hidden="false" customHeight="false" outlineLevel="0" collapsed="false">
      <c r="A178" s="45" t="n">
        <v>29.78</v>
      </c>
      <c r="B178" s="37" t="n">
        <v>7426370</v>
      </c>
    </row>
    <row r="179" customFormat="false" ht="12.75" hidden="false" customHeight="false" outlineLevel="0" collapsed="false">
      <c r="A179" s="43" t="n">
        <v>29.79</v>
      </c>
      <c r="B179" s="39" t="n">
        <v>7444501</v>
      </c>
    </row>
    <row r="180" customFormat="false" ht="12.75" hidden="false" customHeight="false" outlineLevel="0" collapsed="false">
      <c r="A180" s="45" t="n">
        <v>29.8</v>
      </c>
      <c r="B180" s="37" t="n">
        <v>7462631</v>
      </c>
    </row>
    <row r="181" customFormat="false" ht="12.75" hidden="false" customHeight="false" outlineLevel="0" collapsed="false">
      <c r="A181" s="43" t="n">
        <v>29.81</v>
      </c>
      <c r="B181" s="37" t="n">
        <v>7481032</v>
      </c>
    </row>
    <row r="182" customFormat="false" ht="12.75" hidden="false" customHeight="false" outlineLevel="0" collapsed="false">
      <c r="A182" s="45" t="n">
        <v>29.82</v>
      </c>
      <c r="B182" s="37" t="n">
        <v>7499434</v>
      </c>
    </row>
    <row r="183" customFormat="false" ht="12.75" hidden="false" customHeight="false" outlineLevel="0" collapsed="false">
      <c r="A183" s="43" t="n">
        <v>29.83</v>
      </c>
      <c r="B183" s="37" t="n">
        <v>7517835</v>
      </c>
    </row>
    <row r="184" customFormat="false" ht="12.75" hidden="false" customHeight="false" outlineLevel="0" collapsed="false">
      <c r="A184" s="45" t="n">
        <v>29.84</v>
      </c>
      <c r="B184" s="37" t="n">
        <v>7536236</v>
      </c>
    </row>
    <row r="185" customFormat="false" ht="12.75" hidden="false" customHeight="false" outlineLevel="0" collapsed="false">
      <c r="A185" s="43" t="n">
        <v>29.85</v>
      </c>
      <c r="B185" s="37" t="n">
        <v>7554637</v>
      </c>
    </row>
    <row r="186" customFormat="false" ht="12.75" hidden="false" customHeight="false" outlineLevel="0" collapsed="false">
      <c r="A186" s="45" t="n">
        <v>29.86</v>
      </c>
      <c r="B186" s="37" t="n">
        <v>7573039</v>
      </c>
    </row>
    <row r="187" customFormat="false" ht="12.75" hidden="false" customHeight="false" outlineLevel="0" collapsed="false">
      <c r="A187" s="43" t="n">
        <v>29.87</v>
      </c>
      <c r="B187" s="37" t="n">
        <v>7591440</v>
      </c>
    </row>
    <row r="188" customFormat="false" ht="12.75" hidden="false" customHeight="false" outlineLevel="0" collapsed="false">
      <c r="A188" s="45" t="n">
        <v>29.88</v>
      </c>
      <c r="B188" s="37" t="n">
        <v>7609841</v>
      </c>
    </row>
    <row r="189" customFormat="false" ht="12.75" hidden="false" customHeight="false" outlineLevel="0" collapsed="false">
      <c r="A189" s="43" t="n">
        <v>29.89</v>
      </c>
      <c r="B189" s="37" t="n">
        <v>7628243</v>
      </c>
    </row>
    <row r="190" customFormat="false" ht="12.75" hidden="false" customHeight="false" outlineLevel="0" collapsed="false">
      <c r="A190" s="45" t="n">
        <v>29.9</v>
      </c>
      <c r="B190" s="37" t="n">
        <v>7646644</v>
      </c>
    </row>
    <row r="191" customFormat="false" ht="12.75" hidden="false" customHeight="false" outlineLevel="0" collapsed="false">
      <c r="A191" s="46" t="n">
        <v>29.91</v>
      </c>
      <c r="B191" s="37" t="n">
        <v>7665316</v>
      </c>
    </row>
    <row r="192" customFormat="false" ht="12.75" hidden="false" customHeight="false" outlineLevel="0" collapsed="false">
      <c r="A192" s="47" t="n">
        <v>29.92</v>
      </c>
      <c r="B192" s="37" t="n">
        <v>7683989</v>
      </c>
    </row>
    <row r="193" customFormat="false" ht="12.75" hidden="false" customHeight="false" outlineLevel="0" collapsed="false">
      <c r="A193" s="46" t="n">
        <v>29.93</v>
      </c>
      <c r="B193" s="37" t="n">
        <v>7702661</v>
      </c>
    </row>
    <row r="194" customFormat="false" ht="12.75" hidden="false" customHeight="false" outlineLevel="0" collapsed="false">
      <c r="A194" s="47" t="n">
        <v>29.94</v>
      </c>
      <c r="B194" s="37" t="n">
        <v>7721334</v>
      </c>
    </row>
    <row r="195" customFormat="false" ht="12.75" hidden="false" customHeight="false" outlineLevel="0" collapsed="false">
      <c r="A195" s="43" t="n">
        <v>29.95</v>
      </c>
      <c r="B195" s="37" t="n">
        <v>7740006</v>
      </c>
    </row>
    <row r="196" customFormat="false" ht="12.75" hidden="false" customHeight="false" outlineLevel="0" collapsed="false">
      <c r="A196" s="47" t="n">
        <v>29.96</v>
      </c>
      <c r="B196" s="37" t="n">
        <v>7758679</v>
      </c>
    </row>
    <row r="197" customFormat="false" ht="12.75" hidden="false" customHeight="false" outlineLevel="0" collapsed="false">
      <c r="A197" s="46" t="n">
        <v>29.97</v>
      </c>
      <c r="B197" s="37" t="n">
        <v>7777351</v>
      </c>
    </row>
    <row r="198" customFormat="false" ht="12.75" hidden="false" customHeight="false" outlineLevel="0" collapsed="false">
      <c r="A198" s="47" t="n">
        <v>29.98</v>
      </c>
      <c r="B198" s="37" t="n">
        <v>7796024</v>
      </c>
    </row>
    <row r="199" customFormat="false" ht="12.75" hidden="false" customHeight="false" outlineLevel="0" collapsed="false">
      <c r="A199" s="46" t="n">
        <v>29.99</v>
      </c>
      <c r="B199" s="37" t="n">
        <v>7814696</v>
      </c>
    </row>
    <row r="200" customFormat="false" ht="12.75" hidden="false" customHeight="false" outlineLevel="0" collapsed="false">
      <c r="A200" s="45" t="n">
        <v>30</v>
      </c>
      <c r="B200" s="37" t="n">
        <v>7833369</v>
      </c>
    </row>
    <row r="201" customFormat="false" ht="12.75" hidden="false" customHeight="false" outlineLevel="0" collapsed="false">
      <c r="A201" s="46" t="n">
        <v>30.01</v>
      </c>
      <c r="B201" s="37" t="n">
        <v>7852363</v>
      </c>
    </row>
    <row r="202" customFormat="false" ht="12.75" hidden="false" customHeight="false" outlineLevel="0" collapsed="false">
      <c r="A202" s="47" t="n">
        <v>30.02</v>
      </c>
      <c r="B202" s="37" t="n">
        <v>7871358</v>
      </c>
    </row>
    <row r="203" customFormat="false" ht="12.75" hidden="false" customHeight="false" outlineLevel="0" collapsed="false">
      <c r="A203" s="46" t="n">
        <v>30.03</v>
      </c>
      <c r="B203" s="37" t="n">
        <v>7890352</v>
      </c>
    </row>
    <row r="204" customFormat="false" ht="12.75" hidden="false" customHeight="false" outlineLevel="0" collapsed="false">
      <c r="A204" s="47" t="n">
        <v>30.04</v>
      </c>
      <c r="B204" s="37" t="n">
        <v>7909347</v>
      </c>
    </row>
    <row r="205" customFormat="false" ht="12.75" hidden="false" customHeight="false" outlineLevel="0" collapsed="false">
      <c r="A205" s="43" t="n">
        <v>30.05</v>
      </c>
      <c r="B205" s="37" t="n">
        <v>7928341</v>
      </c>
    </row>
    <row r="206" customFormat="false" ht="12.75" hidden="false" customHeight="false" outlineLevel="0" collapsed="false">
      <c r="A206" s="47" t="n">
        <v>30.06</v>
      </c>
      <c r="B206" s="37" t="n">
        <v>7947335</v>
      </c>
    </row>
    <row r="207" customFormat="false" ht="12.75" hidden="false" customHeight="false" outlineLevel="0" collapsed="false">
      <c r="A207" s="46" t="n">
        <v>30.07</v>
      </c>
      <c r="B207" s="37" t="n">
        <v>7966330</v>
      </c>
    </row>
    <row r="208" customFormat="false" ht="12.75" hidden="false" customHeight="false" outlineLevel="0" collapsed="false">
      <c r="A208" s="47" t="n">
        <v>30.08</v>
      </c>
      <c r="B208" s="37" t="n">
        <v>7985324</v>
      </c>
    </row>
    <row r="209" customFormat="false" ht="12.75" hidden="false" customHeight="false" outlineLevel="0" collapsed="false">
      <c r="A209" s="46" t="n">
        <v>30.09</v>
      </c>
      <c r="B209" s="37" t="n">
        <v>8004319</v>
      </c>
    </row>
    <row r="210" customFormat="false" ht="12.75" hidden="false" customHeight="false" outlineLevel="0" collapsed="false">
      <c r="A210" s="45" t="n">
        <v>30.1</v>
      </c>
      <c r="B210" s="37" t="n">
        <v>8023313</v>
      </c>
    </row>
    <row r="211" customFormat="false" ht="12.75" hidden="false" customHeight="false" outlineLevel="0" collapsed="false">
      <c r="A211" s="46" t="n">
        <v>30.11</v>
      </c>
      <c r="B211" s="40" t="n">
        <v>8042680</v>
      </c>
    </row>
    <row r="212" customFormat="false" ht="12.75" hidden="false" customHeight="false" outlineLevel="0" collapsed="false">
      <c r="A212" s="47" t="n">
        <v>30.12</v>
      </c>
      <c r="B212" s="37" t="n">
        <v>8062048</v>
      </c>
    </row>
    <row r="213" customFormat="false" ht="12.75" hidden="false" customHeight="false" outlineLevel="0" collapsed="false">
      <c r="A213" s="47" t="n">
        <v>30.13</v>
      </c>
      <c r="B213" s="37" t="n">
        <v>8081415</v>
      </c>
    </row>
    <row r="214" customFormat="false" ht="12.75" hidden="false" customHeight="false" outlineLevel="0" collapsed="false">
      <c r="A214" s="47" t="n">
        <v>30.14</v>
      </c>
      <c r="B214" s="37" t="n">
        <v>8100783</v>
      </c>
    </row>
    <row r="215" customFormat="false" ht="12.75" hidden="false" customHeight="false" outlineLevel="0" collapsed="false">
      <c r="A215" s="45" t="n">
        <v>30.15</v>
      </c>
      <c r="B215" s="37" t="n">
        <v>8120150</v>
      </c>
    </row>
    <row r="216" customFormat="false" ht="12.75" hidden="false" customHeight="false" outlineLevel="0" collapsed="false">
      <c r="A216" s="47" t="n">
        <v>30.16</v>
      </c>
      <c r="B216" s="37" t="n">
        <v>8139517</v>
      </c>
    </row>
    <row r="217" customFormat="false" ht="12.75" hidden="false" customHeight="false" outlineLevel="0" collapsed="false">
      <c r="A217" s="47" t="n">
        <v>30.17</v>
      </c>
      <c r="B217" s="37" t="n">
        <v>8158885</v>
      </c>
    </row>
    <row r="218" customFormat="false" ht="12.75" hidden="false" customHeight="false" outlineLevel="0" collapsed="false">
      <c r="A218" s="47" t="n">
        <v>30.18</v>
      </c>
      <c r="B218" s="37" t="n">
        <v>8178252</v>
      </c>
    </row>
    <row r="219" customFormat="false" ht="12.75" hidden="false" customHeight="false" outlineLevel="0" collapsed="false">
      <c r="A219" s="47" t="n">
        <v>30.19</v>
      </c>
      <c r="B219" s="37" t="n">
        <v>8197620</v>
      </c>
    </row>
    <row r="220" customFormat="false" ht="12.75" hidden="false" customHeight="false" outlineLevel="0" collapsed="false">
      <c r="A220" s="45" t="n">
        <v>30.2</v>
      </c>
      <c r="B220" s="37" t="n">
        <v>8216987</v>
      </c>
    </row>
    <row r="221" customFormat="false" ht="12.75" hidden="false" customHeight="false" outlineLevel="0" collapsed="false">
      <c r="A221" s="47" t="n">
        <v>30.21</v>
      </c>
      <c r="B221" s="37" t="n">
        <v>8236727</v>
      </c>
    </row>
    <row r="222" customFormat="false" ht="12.75" hidden="false" customHeight="false" outlineLevel="0" collapsed="false">
      <c r="A222" s="47" t="n">
        <v>30.22</v>
      </c>
      <c r="B222" s="37" t="n">
        <v>8256467</v>
      </c>
    </row>
    <row r="223" customFormat="false" ht="12.75" hidden="false" customHeight="false" outlineLevel="0" collapsed="false">
      <c r="A223" s="47" t="n">
        <v>30.23</v>
      </c>
      <c r="B223" s="37" t="n">
        <v>8276208</v>
      </c>
    </row>
    <row r="224" customFormat="false" ht="12.75" hidden="false" customHeight="false" outlineLevel="0" collapsed="false">
      <c r="A224" s="47" t="n">
        <v>30.24</v>
      </c>
      <c r="B224" s="37" t="n">
        <v>8295948</v>
      </c>
    </row>
    <row r="225" customFormat="false" ht="12.75" hidden="false" customHeight="false" outlineLevel="0" collapsed="false">
      <c r="A225" s="45" t="n">
        <v>30.25</v>
      </c>
      <c r="B225" s="37" t="n">
        <v>8315688</v>
      </c>
    </row>
    <row r="226" customFormat="false" ht="12.75" hidden="false" customHeight="false" outlineLevel="0" collapsed="false">
      <c r="A226" s="47" t="n">
        <v>30.26</v>
      </c>
      <c r="B226" s="37" t="n">
        <v>8335428</v>
      </c>
    </row>
    <row r="227" customFormat="false" ht="12.75" hidden="false" customHeight="false" outlineLevel="0" collapsed="false">
      <c r="A227" s="47" t="n">
        <v>30.27</v>
      </c>
      <c r="B227" s="37" t="n">
        <v>8355168</v>
      </c>
    </row>
    <row r="228" customFormat="false" ht="12.75" hidden="false" customHeight="false" outlineLevel="0" collapsed="false">
      <c r="A228" s="47" t="n">
        <v>30.28</v>
      </c>
      <c r="B228" s="37" t="n">
        <v>8374909</v>
      </c>
    </row>
    <row r="229" customFormat="false" ht="12.75" hidden="false" customHeight="false" outlineLevel="0" collapsed="false">
      <c r="A229" s="47" t="n">
        <v>30.29</v>
      </c>
      <c r="B229" s="37" t="n">
        <v>8394649</v>
      </c>
    </row>
    <row r="230" customFormat="false" ht="12.75" hidden="false" customHeight="false" outlineLevel="0" collapsed="false">
      <c r="A230" s="45" t="n">
        <v>30.3</v>
      </c>
      <c r="B230" s="37" t="n">
        <v>8414389</v>
      </c>
    </row>
    <row r="231" customFormat="false" ht="12.75" hidden="false" customHeight="false" outlineLevel="0" collapsed="false">
      <c r="A231" s="47" t="n">
        <v>30.31</v>
      </c>
      <c r="B231" s="37" t="n">
        <v>8434502</v>
      </c>
    </row>
    <row r="232" customFormat="false" ht="12.75" hidden="false" customHeight="false" outlineLevel="0" collapsed="false">
      <c r="A232" s="47" t="n">
        <v>30.32</v>
      </c>
      <c r="B232" s="37" t="n">
        <v>8454615</v>
      </c>
    </row>
    <row r="233" customFormat="false" ht="12.75" hidden="false" customHeight="false" outlineLevel="0" collapsed="false">
      <c r="A233" s="47" t="n">
        <v>30.33</v>
      </c>
      <c r="B233" s="37" t="n">
        <v>8474729</v>
      </c>
    </row>
    <row r="234" customFormat="false" ht="12.75" hidden="false" customHeight="false" outlineLevel="0" collapsed="false">
      <c r="A234" s="47" t="n">
        <v>30.34</v>
      </c>
      <c r="B234" s="37" t="n">
        <v>8494842</v>
      </c>
    </row>
    <row r="235" customFormat="false" ht="12.75" hidden="false" customHeight="false" outlineLevel="0" collapsed="false">
      <c r="A235" s="45" t="n">
        <v>30.35</v>
      </c>
      <c r="B235" s="37" t="n">
        <v>8514955</v>
      </c>
    </row>
    <row r="236" customFormat="false" ht="12.75" hidden="false" customHeight="false" outlineLevel="0" collapsed="false">
      <c r="A236" s="47" t="n">
        <v>30.36</v>
      </c>
      <c r="B236" s="37" t="n">
        <v>8535068</v>
      </c>
    </row>
    <row r="237" customFormat="false" ht="12.75" hidden="false" customHeight="false" outlineLevel="0" collapsed="false">
      <c r="A237" s="47" t="n">
        <v>30.37</v>
      </c>
      <c r="B237" s="37" t="n">
        <v>8555181</v>
      </c>
    </row>
    <row r="238" customFormat="false" ht="12.75" hidden="false" customHeight="false" outlineLevel="0" collapsed="false">
      <c r="A238" s="47" t="n">
        <v>30.38</v>
      </c>
      <c r="B238" s="37" t="n">
        <v>8575295</v>
      </c>
    </row>
    <row r="239" customFormat="false" ht="12.75" hidden="false" customHeight="false" outlineLevel="0" collapsed="false">
      <c r="A239" s="47" t="n">
        <v>30.39</v>
      </c>
      <c r="B239" s="37" t="n">
        <v>8595408</v>
      </c>
    </row>
    <row r="240" customFormat="false" ht="12.75" hidden="false" customHeight="false" outlineLevel="0" collapsed="false">
      <c r="A240" s="45" t="n">
        <v>30.4</v>
      </c>
      <c r="B240" s="37" t="n">
        <v>8615521</v>
      </c>
    </row>
    <row r="241" customFormat="false" ht="12.75" hidden="false" customHeight="false" outlineLevel="0" collapsed="false">
      <c r="A241" s="47" t="n">
        <v>30.41</v>
      </c>
      <c r="B241" s="37" t="n">
        <v>8636007</v>
      </c>
    </row>
    <row r="242" customFormat="false" ht="12.75" hidden="false" customHeight="false" outlineLevel="0" collapsed="false">
      <c r="A242" s="47" t="n">
        <v>30.42</v>
      </c>
      <c r="B242" s="37" t="n">
        <v>8656493</v>
      </c>
    </row>
    <row r="243" customFormat="false" ht="12.75" hidden="false" customHeight="false" outlineLevel="0" collapsed="false">
      <c r="A243" s="47" t="n">
        <v>30.43</v>
      </c>
      <c r="B243" s="37" t="n">
        <v>8676979</v>
      </c>
    </row>
    <row r="244" customFormat="false" ht="12.75" hidden="false" customHeight="false" outlineLevel="0" collapsed="false">
      <c r="A244" s="47" t="n">
        <v>30.44</v>
      </c>
      <c r="B244" s="37" t="n">
        <v>8697465</v>
      </c>
    </row>
    <row r="245" customFormat="false" ht="12.75" hidden="false" customHeight="false" outlineLevel="0" collapsed="false">
      <c r="A245" s="45" t="n">
        <v>30.45</v>
      </c>
      <c r="B245" s="37" t="n">
        <v>8717951</v>
      </c>
    </row>
    <row r="246" customFormat="false" ht="12.75" hidden="false" customHeight="false" outlineLevel="0" collapsed="false">
      <c r="A246" s="47" t="n">
        <v>30.46</v>
      </c>
      <c r="B246" s="37" t="n">
        <v>8738437</v>
      </c>
    </row>
    <row r="247" customFormat="false" ht="12.75" hidden="false" customHeight="false" outlineLevel="0" collapsed="false">
      <c r="A247" s="47" t="n">
        <v>30.47</v>
      </c>
      <c r="B247" s="37" t="n">
        <v>8758953</v>
      </c>
    </row>
    <row r="248" customFormat="false" ht="12.75" hidden="false" customHeight="false" outlineLevel="0" collapsed="false">
      <c r="A248" s="47" t="n">
        <v>30.48</v>
      </c>
      <c r="B248" s="37" t="n">
        <v>8779409</v>
      </c>
    </row>
    <row r="249" customFormat="false" ht="12.75" hidden="false" customHeight="false" outlineLevel="0" collapsed="false">
      <c r="A249" s="47" t="n">
        <v>30.49</v>
      </c>
      <c r="B249" s="37" t="n">
        <v>8799895</v>
      </c>
    </row>
    <row r="250" customFormat="false" ht="12.75" hidden="false" customHeight="false" outlineLevel="0" collapsed="false">
      <c r="A250" s="45" t="n">
        <v>30.5</v>
      </c>
      <c r="B250" s="37" t="n">
        <v>8820381</v>
      </c>
    </row>
    <row r="251" customFormat="false" ht="12.75" hidden="false" customHeight="false" outlineLevel="0" collapsed="false">
      <c r="A251" s="47" t="n">
        <v>30.51</v>
      </c>
      <c r="B251" s="37" t="n">
        <v>8841240</v>
      </c>
    </row>
    <row r="252" customFormat="false" ht="12.75" hidden="false" customHeight="false" outlineLevel="0" collapsed="false">
      <c r="A252" s="47" t="n">
        <v>30.52</v>
      </c>
      <c r="B252" s="37" t="n">
        <v>8862099</v>
      </c>
    </row>
    <row r="253" customFormat="false" ht="12.75" hidden="false" customHeight="false" outlineLevel="0" collapsed="false">
      <c r="A253" s="47" t="n">
        <v>30.53</v>
      </c>
      <c r="B253" s="37" t="n">
        <v>8882958</v>
      </c>
    </row>
    <row r="254" customFormat="false" ht="12.75" hidden="false" customHeight="false" outlineLevel="0" collapsed="false">
      <c r="A254" s="47" t="n">
        <v>30.54</v>
      </c>
      <c r="B254" s="37" t="n">
        <v>8903817</v>
      </c>
    </row>
    <row r="255" customFormat="false" ht="12.75" hidden="false" customHeight="false" outlineLevel="0" collapsed="false">
      <c r="A255" s="45" t="n">
        <v>30.55</v>
      </c>
      <c r="B255" s="37" t="n">
        <v>8924676</v>
      </c>
    </row>
    <row r="256" customFormat="false" ht="12.75" hidden="false" customHeight="false" outlineLevel="0" collapsed="false">
      <c r="A256" s="47" t="n">
        <v>30.56</v>
      </c>
      <c r="B256" s="37" t="n">
        <v>8945535</v>
      </c>
    </row>
    <row r="257" customFormat="false" ht="12.75" hidden="false" customHeight="false" outlineLevel="0" collapsed="false">
      <c r="A257" s="47" t="n">
        <v>30.57</v>
      </c>
      <c r="B257" s="37" t="n">
        <v>8966394</v>
      </c>
    </row>
    <row r="258" customFormat="false" ht="12.75" hidden="false" customHeight="false" outlineLevel="0" collapsed="false">
      <c r="A258" s="47" t="n">
        <v>30.58</v>
      </c>
      <c r="B258" s="37" t="n">
        <v>8987253</v>
      </c>
    </row>
    <row r="259" customFormat="false" ht="12.75" hidden="false" customHeight="false" outlineLevel="0" collapsed="false">
      <c r="A259" s="47" t="n">
        <v>30.59</v>
      </c>
      <c r="B259" s="37" t="n">
        <v>9008112</v>
      </c>
    </row>
    <row r="260" customFormat="false" ht="12.75" hidden="false" customHeight="false" outlineLevel="0" collapsed="false">
      <c r="A260" s="45" t="n">
        <v>30.6</v>
      </c>
      <c r="B260" s="37" t="n">
        <v>9028971</v>
      </c>
    </row>
    <row r="261" customFormat="false" ht="12.75" hidden="false" customHeight="false" outlineLevel="0" collapsed="false">
      <c r="A261" s="47" t="n">
        <v>30.61</v>
      </c>
      <c r="B261" s="37" t="n">
        <v>9050203</v>
      </c>
    </row>
    <row r="262" customFormat="false" ht="12.75" hidden="false" customHeight="false" outlineLevel="0" collapsed="false">
      <c r="A262" s="47" t="n">
        <v>30.62</v>
      </c>
      <c r="B262" s="37" t="n">
        <v>9071435</v>
      </c>
    </row>
    <row r="263" customFormat="false" ht="12.75" hidden="false" customHeight="false" outlineLevel="0" collapsed="false">
      <c r="A263" s="47" t="n">
        <v>30.63</v>
      </c>
      <c r="B263" s="37" t="n">
        <v>9092666</v>
      </c>
    </row>
    <row r="264" customFormat="false" ht="12.75" hidden="false" customHeight="false" outlineLevel="0" collapsed="false">
      <c r="A264" s="47" t="n">
        <v>30.64</v>
      </c>
      <c r="B264" s="37" t="n">
        <v>9113898</v>
      </c>
    </row>
    <row r="265" customFormat="false" ht="12.75" hidden="false" customHeight="false" outlineLevel="0" collapsed="false">
      <c r="A265" s="45" t="n">
        <v>30.65</v>
      </c>
      <c r="B265" s="37" t="n">
        <v>9135130</v>
      </c>
    </row>
    <row r="266" customFormat="false" ht="12.75" hidden="false" customHeight="false" outlineLevel="0" collapsed="false">
      <c r="A266" s="47" t="n">
        <v>30.66</v>
      </c>
      <c r="B266" s="37" t="n">
        <v>9156362</v>
      </c>
    </row>
    <row r="267" customFormat="false" ht="12.75" hidden="false" customHeight="false" outlineLevel="0" collapsed="false">
      <c r="A267" s="47" t="n">
        <v>30.67</v>
      </c>
      <c r="B267" s="37" t="n">
        <v>9177594</v>
      </c>
    </row>
    <row r="268" customFormat="false" ht="12.75" hidden="false" customHeight="false" outlineLevel="0" collapsed="false">
      <c r="A268" s="47" t="n">
        <v>30.68</v>
      </c>
      <c r="B268" s="37" t="n">
        <v>9198825</v>
      </c>
    </row>
    <row r="269" customFormat="false" ht="12.75" hidden="false" customHeight="false" outlineLevel="0" collapsed="false">
      <c r="A269" s="47" t="n">
        <v>30.69</v>
      </c>
      <c r="B269" s="37" t="n">
        <v>9220057</v>
      </c>
    </row>
    <row r="270" customFormat="false" ht="12.75" hidden="false" customHeight="false" outlineLevel="0" collapsed="false">
      <c r="A270" s="45" t="n">
        <v>30.7</v>
      </c>
      <c r="B270" s="37" t="n">
        <v>9241289</v>
      </c>
    </row>
    <row r="271" customFormat="false" ht="12.75" hidden="false" customHeight="false" outlineLevel="0" collapsed="false">
      <c r="A271" s="47" t="n">
        <v>30.71</v>
      </c>
      <c r="B271" s="37" t="n">
        <v>9262893</v>
      </c>
    </row>
    <row r="272" customFormat="false" ht="12.75" hidden="false" customHeight="false" outlineLevel="0" collapsed="false">
      <c r="A272" s="47" t="n">
        <v>30.72</v>
      </c>
      <c r="B272" s="37" t="n">
        <v>9284499</v>
      </c>
    </row>
    <row r="273" customFormat="false" ht="12.75" hidden="false" customHeight="false" outlineLevel="0" collapsed="false">
      <c r="A273" s="47" t="n">
        <v>30.73</v>
      </c>
      <c r="B273" s="37" t="n">
        <v>9306103</v>
      </c>
    </row>
    <row r="274" customFormat="false" ht="12.75" hidden="false" customHeight="false" outlineLevel="0" collapsed="false">
      <c r="A274" s="47" t="n">
        <v>30.74</v>
      </c>
      <c r="B274" s="37" t="n">
        <v>9327708</v>
      </c>
    </row>
    <row r="275" customFormat="false" ht="12.75" hidden="false" customHeight="false" outlineLevel="0" collapsed="false">
      <c r="A275" s="45" t="n">
        <v>30.75</v>
      </c>
      <c r="B275" s="37" t="n">
        <v>9349313</v>
      </c>
    </row>
    <row r="276" customFormat="false" ht="12.75" hidden="false" customHeight="false" outlineLevel="0" collapsed="false">
      <c r="A276" s="47" t="n">
        <v>30.76</v>
      </c>
      <c r="B276" s="37" t="n">
        <v>9370917</v>
      </c>
    </row>
    <row r="277" customFormat="false" ht="12.75" hidden="false" customHeight="false" outlineLevel="0" collapsed="false">
      <c r="A277" s="47" t="n">
        <v>30.77</v>
      </c>
      <c r="B277" s="37" t="n">
        <v>9392523</v>
      </c>
    </row>
    <row r="278" customFormat="false" ht="12.75" hidden="false" customHeight="false" outlineLevel="0" collapsed="false">
      <c r="A278" s="47" t="n">
        <v>30.78</v>
      </c>
      <c r="B278" s="37" t="n">
        <v>9414127</v>
      </c>
    </row>
    <row r="279" customFormat="false" ht="12.75" hidden="false" customHeight="false" outlineLevel="0" collapsed="false">
      <c r="A279" s="47" t="n">
        <v>30.79</v>
      </c>
      <c r="B279" s="37" t="n">
        <v>9435732</v>
      </c>
    </row>
    <row r="280" customFormat="false" ht="13.5" hidden="false" customHeight="false" outlineLevel="0" collapsed="false">
      <c r="A280" s="45" t="n">
        <v>30.8</v>
      </c>
      <c r="B280" s="37" t="n">
        <v>9457337</v>
      </c>
    </row>
    <row r="281" customFormat="false" ht="12.75" hidden="false" customHeight="false" outlineLevel="0" collapsed="false">
      <c r="A281" s="46" t="n">
        <v>30.81</v>
      </c>
      <c r="B281" s="44" t="n">
        <v>9479315</v>
      </c>
    </row>
    <row r="282" customFormat="false" ht="12.75" hidden="false" customHeight="false" outlineLevel="0" collapsed="false">
      <c r="A282" s="47" t="n">
        <v>30.82</v>
      </c>
      <c r="B282" s="37" t="n">
        <v>9501292</v>
      </c>
    </row>
    <row r="283" customFormat="false" ht="12.75" hidden="false" customHeight="false" outlineLevel="0" collapsed="false">
      <c r="A283" s="47" t="n">
        <v>30.83</v>
      </c>
      <c r="B283" s="37" t="n">
        <v>9523270</v>
      </c>
    </row>
    <row r="284" customFormat="false" ht="12.75" hidden="false" customHeight="false" outlineLevel="0" collapsed="false">
      <c r="A284" s="47" t="n">
        <v>30.84</v>
      </c>
      <c r="B284" s="37" t="n">
        <v>9545247</v>
      </c>
    </row>
    <row r="285" customFormat="false" ht="12.75" hidden="false" customHeight="false" outlineLevel="0" collapsed="false">
      <c r="A285" s="45" t="n">
        <v>30.85</v>
      </c>
      <c r="B285" s="37" t="n">
        <v>9567225</v>
      </c>
    </row>
    <row r="286" customFormat="false" ht="12.75" hidden="false" customHeight="false" outlineLevel="0" collapsed="false">
      <c r="A286" s="47" t="n">
        <v>30.86</v>
      </c>
      <c r="B286" s="37" t="n">
        <v>9589203</v>
      </c>
    </row>
    <row r="287" customFormat="false" ht="12.75" hidden="false" customHeight="false" outlineLevel="0" collapsed="false">
      <c r="A287" s="47" t="n">
        <v>30.87</v>
      </c>
      <c r="B287" s="37" t="n">
        <v>9611180</v>
      </c>
    </row>
    <row r="288" customFormat="false" ht="12.75" hidden="false" customHeight="false" outlineLevel="0" collapsed="false">
      <c r="A288" s="47" t="n">
        <v>30.88</v>
      </c>
      <c r="B288" s="37" t="n">
        <v>9633158</v>
      </c>
    </row>
    <row r="289" customFormat="false" ht="12.75" hidden="false" customHeight="false" outlineLevel="0" collapsed="false">
      <c r="A289" s="47" t="n">
        <v>30.89</v>
      </c>
      <c r="B289" s="37" t="n">
        <v>9655135</v>
      </c>
    </row>
    <row r="290" customFormat="false" ht="12.75" hidden="false" customHeight="false" outlineLevel="0" collapsed="false">
      <c r="A290" s="45" t="n">
        <v>30.9</v>
      </c>
      <c r="B290" s="37" t="n">
        <v>9677113</v>
      </c>
    </row>
    <row r="291" customFormat="false" ht="12.75" hidden="false" customHeight="false" outlineLevel="0" collapsed="false">
      <c r="A291" s="47" t="n">
        <v>30.91</v>
      </c>
      <c r="B291" s="37" t="n">
        <v>9699464</v>
      </c>
    </row>
    <row r="292" customFormat="false" ht="12.75" hidden="false" customHeight="false" outlineLevel="0" collapsed="false">
      <c r="A292" s="47" t="n">
        <v>30.92</v>
      </c>
      <c r="B292" s="37" t="n">
        <v>9721814</v>
      </c>
    </row>
    <row r="293" customFormat="false" ht="12.75" hidden="false" customHeight="false" outlineLevel="0" collapsed="false">
      <c r="A293" s="47" t="n">
        <v>30.93</v>
      </c>
      <c r="B293" s="37" t="n">
        <v>9744165</v>
      </c>
    </row>
    <row r="294" customFormat="false" ht="12.75" hidden="false" customHeight="false" outlineLevel="0" collapsed="false">
      <c r="A294" s="47" t="n">
        <v>30.94</v>
      </c>
      <c r="B294" s="37" t="n">
        <v>9766515</v>
      </c>
    </row>
    <row r="295" customFormat="false" ht="12.75" hidden="false" customHeight="false" outlineLevel="0" collapsed="false">
      <c r="A295" s="45" t="n">
        <v>30.95</v>
      </c>
      <c r="B295" s="37" t="n">
        <v>9788866</v>
      </c>
    </row>
    <row r="296" customFormat="false" ht="12.75" hidden="false" customHeight="false" outlineLevel="0" collapsed="false">
      <c r="A296" s="47" t="n">
        <v>30.96</v>
      </c>
      <c r="B296" s="37" t="n">
        <v>9811217</v>
      </c>
    </row>
    <row r="297" customFormat="false" ht="12.75" hidden="false" customHeight="false" outlineLevel="0" collapsed="false">
      <c r="A297" s="47" t="n">
        <v>30.97</v>
      </c>
      <c r="B297" s="37" t="n">
        <v>9833567</v>
      </c>
    </row>
    <row r="298" customFormat="false" ht="12.75" hidden="false" customHeight="false" outlineLevel="0" collapsed="false">
      <c r="A298" s="47" t="n">
        <v>30.98</v>
      </c>
      <c r="B298" s="37" t="n">
        <v>9855918</v>
      </c>
    </row>
    <row r="299" customFormat="false" ht="12.75" hidden="false" customHeight="false" outlineLevel="0" collapsed="false">
      <c r="A299" s="47" t="n">
        <v>30.99</v>
      </c>
      <c r="B299" s="37" t="n">
        <v>9878268</v>
      </c>
    </row>
    <row r="300" customFormat="false" ht="12.75" hidden="false" customHeight="false" outlineLevel="0" collapsed="false">
      <c r="A300" s="45" t="n">
        <v>31</v>
      </c>
      <c r="B300" s="37" t="n">
        <v>9900619</v>
      </c>
    </row>
    <row r="301" customFormat="false" ht="12.75" hidden="false" customHeight="false" outlineLevel="0" collapsed="false">
      <c r="A301" s="47" t="n">
        <v>31.01</v>
      </c>
      <c r="B301" s="37" t="n">
        <v>9923321</v>
      </c>
    </row>
    <row r="302" customFormat="false" ht="12.75" hidden="false" customHeight="false" outlineLevel="0" collapsed="false">
      <c r="A302" s="47" t="n">
        <v>31.02</v>
      </c>
      <c r="B302" s="37" t="n">
        <v>9946024</v>
      </c>
    </row>
    <row r="303" customFormat="false" ht="12.75" hidden="false" customHeight="false" outlineLevel="0" collapsed="false">
      <c r="A303" s="47" t="n">
        <v>31.03</v>
      </c>
      <c r="B303" s="37" t="n">
        <v>9968726</v>
      </c>
    </row>
    <row r="304" customFormat="false" ht="12.75" hidden="false" customHeight="false" outlineLevel="0" collapsed="false">
      <c r="A304" s="47" t="n">
        <v>31.04</v>
      </c>
      <c r="B304" s="37" t="n">
        <v>9991429</v>
      </c>
    </row>
    <row r="305" customFormat="false" ht="12.75" hidden="false" customHeight="false" outlineLevel="0" collapsed="false">
      <c r="A305" s="45" t="n">
        <v>31.05</v>
      </c>
      <c r="B305" s="37" t="n">
        <v>10014131</v>
      </c>
    </row>
    <row r="306" customFormat="false" ht="12.75" hidden="false" customHeight="false" outlineLevel="0" collapsed="false">
      <c r="A306" s="47" t="n">
        <v>31.06</v>
      </c>
      <c r="B306" s="37" t="n">
        <v>10036834</v>
      </c>
    </row>
    <row r="307" customFormat="false" ht="12.75" hidden="false" customHeight="false" outlineLevel="0" collapsed="false">
      <c r="A307" s="47" t="n">
        <v>31.07</v>
      </c>
      <c r="B307" s="37" t="n">
        <v>10059536</v>
      </c>
    </row>
    <row r="308" customFormat="false" ht="12.75" hidden="false" customHeight="false" outlineLevel="0" collapsed="false">
      <c r="A308" s="47" t="n">
        <v>31.08</v>
      </c>
      <c r="B308" s="37" t="n">
        <v>10082239</v>
      </c>
    </row>
    <row r="309" customFormat="false" ht="12.75" hidden="false" customHeight="false" outlineLevel="0" collapsed="false">
      <c r="A309" s="47" t="n">
        <v>31.09</v>
      </c>
      <c r="B309" s="37" t="n">
        <v>10104941</v>
      </c>
    </row>
    <row r="310" customFormat="false" ht="12.75" hidden="false" customHeight="false" outlineLevel="0" collapsed="false">
      <c r="A310" s="45" t="n">
        <v>31.1</v>
      </c>
      <c r="B310" s="37" t="n">
        <v>10127644</v>
      </c>
    </row>
    <row r="311" customFormat="false" ht="12.75" hidden="false" customHeight="false" outlineLevel="0" collapsed="false">
      <c r="A311" s="47" t="n">
        <v>31.11</v>
      </c>
      <c r="B311" s="37" t="n">
        <v>10150677</v>
      </c>
    </row>
    <row r="312" customFormat="false" ht="12.75" hidden="false" customHeight="false" outlineLevel="0" collapsed="false">
      <c r="A312" s="47" t="n">
        <v>31.12</v>
      </c>
      <c r="B312" s="37" t="n">
        <v>10173711</v>
      </c>
    </row>
    <row r="313" customFormat="false" ht="12.75" hidden="false" customHeight="false" outlineLevel="0" collapsed="false">
      <c r="A313" s="47" t="n">
        <v>31.13</v>
      </c>
      <c r="B313" s="37" t="n">
        <v>10196745</v>
      </c>
    </row>
    <row r="314" customFormat="false" ht="12.75" hidden="false" customHeight="false" outlineLevel="0" collapsed="false">
      <c r="A314" s="47" t="n">
        <v>31.14</v>
      </c>
      <c r="B314" s="37" t="n">
        <v>10219779</v>
      </c>
    </row>
    <row r="315" customFormat="false" ht="12.75" hidden="false" customHeight="false" outlineLevel="0" collapsed="false">
      <c r="A315" s="45" t="n">
        <v>31.15</v>
      </c>
      <c r="B315" s="37" t="n">
        <v>10242812</v>
      </c>
    </row>
    <row r="316" customFormat="false" ht="12.75" hidden="false" customHeight="false" outlineLevel="0" collapsed="false">
      <c r="A316" s="47" t="n">
        <v>31.16</v>
      </c>
      <c r="B316" s="37" t="n">
        <v>10265846</v>
      </c>
    </row>
    <row r="317" customFormat="false" ht="12.75" hidden="false" customHeight="false" outlineLevel="0" collapsed="false">
      <c r="A317" s="47" t="n">
        <v>31.17</v>
      </c>
      <c r="B317" s="37" t="n">
        <v>10288880</v>
      </c>
    </row>
    <row r="318" customFormat="false" ht="12.75" hidden="false" customHeight="false" outlineLevel="0" collapsed="false">
      <c r="A318" s="47" t="n">
        <v>31.18</v>
      </c>
      <c r="B318" s="37" t="n">
        <v>10311914</v>
      </c>
    </row>
    <row r="319" customFormat="false" ht="12.75" hidden="false" customHeight="false" outlineLevel="0" collapsed="false">
      <c r="A319" s="46" t="n">
        <v>31.19</v>
      </c>
      <c r="B319" s="39" t="n">
        <v>10334947</v>
      </c>
    </row>
    <row r="320" customFormat="false" ht="12.75" hidden="false" customHeight="false" outlineLevel="0" collapsed="false">
      <c r="A320" s="45" t="n">
        <v>31.2</v>
      </c>
      <c r="B320" s="37" t="n">
        <v>10357981</v>
      </c>
    </row>
    <row r="321" customFormat="false" ht="12.75" hidden="false" customHeight="false" outlineLevel="0" collapsed="false">
      <c r="A321" s="46" t="n">
        <v>31.21</v>
      </c>
      <c r="B321" s="37" t="n">
        <v>10381346</v>
      </c>
    </row>
    <row r="322" customFormat="false" ht="12.75" hidden="false" customHeight="false" outlineLevel="0" collapsed="false">
      <c r="A322" s="47" t="n">
        <v>31.22</v>
      </c>
      <c r="B322" s="37" t="n">
        <v>10404710</v>
      </c>
    </row>
    <row r="323" customFormat="false" ht="12.75" hidden="false" customHeight="false" outlineLevel="0" collapsed="false">
      <c r="A323" s="46" t="n">
        <v>31.23</v>
      </c>
      <c r="B323" s="37" t="n">
        <v>10428075</v>
      </c>
    </row>
    <row r="324" customFormat="false" ht="12.75" hidden="false" customHeight="false" outlineLevel="0" collapsed="false">
      <c r="A324" s="47" t="n">
        <v>31.24</v>
      </c>
      <c r="B324" s="37" t="n">
        <v>10451440</v>
      </c>
    </row>
    <row r="325" customFormat="false" ht="12.75" hidden="false" customHeight="false" outlineLevel="0" collapsed="false">
      <c r="A325" s="43" t="n">
        <v>31.25</v>
      </c>
      <c r="B325" s="37" t="n">
        <v>10474804</v>
      </c>
    </row>
    <row r="326" customFormat="false" ht="12.75" hidden="false" customHeight="false" outlineLevel="0" collapsed="false">
      <c r="A326" s="47" t="n">
        <v>31.26</v>
      </c>
      <c r="B326" s="37" t="n">
        <v>10498169</v>
      </c>
    </row>
    <row r="327" customFormat="false" ht="12.75" hidden="false" customHeight="false" outlineLevel="0" collapsed="false">
      <c r="A327" s="46" t="n">
        <v>31.27</v>
      </c>
      <c r="B327" s="37" t="n">
        <v>10521533</v>
      </c>
    </row>
    <row r="328" customFormat="false" ht="12.75" hidden="false" customHeight="false" outlineLevel="0" collapsed="false">
      <c r="A328" s="47" t="n">
        <v>31.28</v>
      </c>
      <c r="B328" s="37" t="n">
        <v>10544899</v>
      </c>
    </row>
    <row r="329" customFormat="false" ht="12.75" hidden="false" customHeight="false" outlineLevel="0" collapsed="false">
      <c r="A329" s="46" t="n">
        <v>31.29</v>
      </c>
      <c r="B329" s="37" t="n">
        <v>10568263</v>
      </c>
    </row>
    <row r="330" customFormat="false" ht="12.75" hidden="false" customHeight="false" outlineLevel="0" collapsed="false">
      <c r="A330" s="45" t="n">
        <v>31.3</v>
      </c>
      <c r="B330" s="37" t="n">
        <v>10591628</v>
      </c>
    </row>
    <row r="331" customFormat="false" ht="12.75" hidden="false" customHeight="false" outlineLevel="0" collapsed="false">
      <c r="A331" s="46" t="n">
        <v>31.31</v>
      </c>
      <c r="B331" s="37" t="n">
        <v>10615324</v>
      </c>
    </row>
    <row r="332" customFormat="false" ht="12.75" hidden="false" customHeight="false" outlineLevel="0" collapsed="false">
      <c r="A332" s="47" t="n">
        <v>31.32</v>
      </c>
      <c r="B332" s="37" t="n">
        <v>10639020</v>
      </c>
    </row>
    <row r="333" customFormat="false" ht="12.75" hidden="false" customHeight="false" outlineLevel="0" collapsed="false">
      <c r="A333" s="46" t="n">
        <v>31.33</v>
      </c>
      <c r="B333" s="37" t="n">
        <v>10662716</v>
      </c>
    </row>
    <row r="334" customFormat="false" ht="12.75" hidden="false" customHeight="false" outlineLevel="0" collapsed="false">
      <c r="A334" s="47" t="n">
        <v>31.34</v>
      </c>
      <c r="B334" s="37" t="n">
        <v>10686412</v>
      </c>
    </row>
    <row r="335" customFormat="false" ht="12.75" hidden="false" customHeight="false" outlineLevel="0" collapsed="false">
      <c r="A335" s="43" t="n">
        <v>31.35</v>
      </c>
      <c r="B335" s="37" t="n">
        <v>10710107</v>
      </c>
    </row>
    <row r="336" customFormat="false" ht="12.75" hidden="false" customHeight="false" outlineLevel="0" collapsed="false">
      <c r="A336" s="47" t="n">
        <v>31.36</v>
      </c>
      <c r="B336" s="37" t="n">
        <v>10733803</v>
      </c>
    </row>
    <row r="337" customFormat="false" ht="12.75" hidden="false" customHeight="false" outlineLevel="0" collapsed="false">
      <c r="A337" s="46" t="n">
        <v>31.37</v>
      </c>
      <c r="B337" s="37" t="n">
        <v>10757499</v>
      </c>
    </row>
    <row r="338" customFormat="false" ht="12.75" hidden="false" customHeight="false" outlineLevel="0" collapsed="false">
      <c r="A338" s="47" t="n">
        <v>31.38</v>
      </c>
      <c r="B338" s="37" t="n">
        <v>10781195</v>
      </c>
    </row>
    <row r="339" customFormat="false" ht="12.75" hidden="false" customHeight="false" outlineLevel="0" collapsed="false">
      <c r="A339" s="46" t="n">
        <v>31.39</v>
      </c>
      <c r="B339" s="37" t="n">
        <v>10804891</v>
      </c>
    </row>
    <row r="340" customFormat="false" ht="12.75" hidden="false" customHeight="false" outlineLevel="0" collapsed="false">
      <c r="A340" s="45" t="n">
        <v>31.4</v>
      </c>
      <c r="B340" s="37" t="n">
        <v>10828587</v>
      </c>
    </row>
    <row r="341" customFormat="false" ht="12.75" hidden="false" customHeight="false" outlineLevel="0" collapsed="false">
      <c r="A341" s="46" t="n">
        <v>31.41</v>
      </c>
      <c r="B341" s="37" t="n">
        <v>10852614</v>
      </c>
    </row>
    <row r="342" customFormat="false" ht="12.75" hidden="false" customHeight="false" outlineLevel="0" collapsed="false">
      <c r="A342" s="47" t="n">
        <v>31.42</v>
      </c>
      <c r="B342" s="37" t="n">
        <v>10876641</v>
      </c>
    </row>
    <row r="343" customFormat="false" ht="12.75" hidden="false" customHeight="false" outlineLevel="0" collapsed="false">
      <c r="A343" s="46" t="n">
        <v>31.43</v>
      </c>
      <c r="B343" s="37" t="n">
        <v>10900668</v>
      </c>
    </row>
    <row r="344" customFormat="false" ht="12.75" hidden="false" customHeight="false" outlineLevel="0" collapsed="false">
      <c r="A344" s="47" t="n">
        <v>31.44</v>
      </c>
      <c r="B344" s="37" t="n">
        <v>10924695</v>
      </c>
    </row>
    <row r="345" customFormat="false" ht="12.75" hidden="false" customHeight="false" outlineLevel="0" collapsed="false">
      <c r="A345" s="43" t="n">
        <v>31.45</v>
      </c>
      <c r="B345" s="37" t="n">
        <v>10948721</v>
      </c>
    </row>
    <row r="346" customFormat="false" ht="12.75" hidden="false" customHeight="false" outlineLevel="0" collapsed="false">
      <c r="A346" s="47" t="n">
        <v>31.46</v>
      </c>
      <c r="B346" s="37" t="n">
        <v>10972748</v>
      </c>
    </row>
    <row r="347" customFormat="false" ht="12.75" hidden="false" customHeight="false" outlineLevel="0" collapsed="false">
      <c r="A347" s="46" t="n">
        <v>31.47</v>
      </c>
      <c r="B347" s="37" t="n">
        <v>10996775</v>
      </c>
    </row>
    <row r="348" customFormat="false" ht="12.75" hidden="false" customHeight="false" outlineLevel="0" collapsed="false">
      <c r="A348" s="47" t="n">
        <v>31.48</v>
      </c>
      <c r="B348" s="37" t="n">
        <v>11020802</v>
      </c>
    </row>
    <row r="349" customFormat="false" ht="12.75" hidden="false" customHeight="false" outlineLevel="0" collapsed="false">
      <c r="A349" s="46" t="n">
        <v>31.49</v>
      </c>
      <c r="B349" s="37" t="n">
        <v>11044829</v>
      </c>
    </row>
    <row r="350" customFormat="false" ht="12.75" hidden="false" customHeight="false" outlineLevel="0" collapsed="false">
      <c r="A350" s="47" t="n">
        <v>31.5</v>
      </c>
      <c r="B350" s="48" t="n">
        <v>11058440</v>
      </c>
    </row>
    <row r="351" customFormat="false" ht="12.75" hidden="false" customHeight="false" outlineLevel="0" collapsed="false">
      <c r="A351" s="46" t="n">
        <v>31.51</v>
      </c>
      <c r="B351" s="49" t="n">
        <v>11082864</v>
      </c>
    </row>
    <row r="352" customFormat="false" ht="12.75" hidden="false" customHeight="false" outlineLevel="0" collapsed="false">
      <c r="A352" s="47" t="n">
        <v>31.52</v>
      </c>
      <c r="B352" s="48" t="n">
        <v>11107320</v>
      </c>
    </row>
    <row r="353" customFormat="false" ht="12.75" hidden="false" customHeight="false" outlineLevel="0" collapsed="false">
      <c r="A353" s="47" t="n">
        <v>31.53</v>
      </c>
      <c r="B353" s="48" t="n">
        <v>11131809</v>
      </c>
    </row>
    <row r="354" customFormat="false" ht="12.75" hidden="false" customHeight="false" outlineLevel="0" collapsed="false">
      <c r="A354" s="47" t="n">
        <v>31.54</v>
      </c>
      <c r="B354" s="48" t="n">
        <v>11156331</v>
      </c>
    </row>
    <row r="355" customFormat="false" ht="12.75" hidden="false" customHeight="false" outlineLevel="0" collapsed="false">
      <c r="A355" s="47" t="n">
        <v>31.55</v>
      </c>
      <c r="B355" s="48" t="n">
        <v>11180885</v>
      </c>
    </row>
    <row r="356" customFormat="false" ht="12.75" hidden="false" customHeight="false" outlineLevel="0" collapsed="false">
      <c r="A356" s="47" t="n">
        <v>31.56</v>
      </c>
      <c r="B356" s="48" t="n">
        <v>11205472</v>
      </c>
    </row>
    <row r="357" customFormat="false" ht="12.75" hidden="false" customHeight="false" outlineLevel="0" collapsed="false">
      <c r="A357" s="47" t="n">
        <v>31.57</v>
      </c>
      <c r="B357" s="48" t="n">
        <v>11230092</v>
      </c>
    </row>
    <row r="358" customFormat="false" ht="12.75" hidden="false" customHeight="false" outlineLevel="0" collapsed="false">
      <c r="A358" s="47" t="n">
        <v>31.58</v>
      </c>
      <c r="B358" s="48" t="n">
        <v>11254745</v>
      </c>
    </row>
    <row r="359" customFormat="false" ht="12.75" hidden="false" customHeight="false" outlineLevel="0" collapsed="false">
      <c r="A359" s="47" t="n">
        <v>31.59</v>
      </c>
      <c r="B359" s="48" t="n">
        <v>11279430</v>
      </c>
    </row>
    <row r="360" customFormat="false" ht="12.75" hidden="false" customHeight="false" outlineLevel="0" collapsed="false">
      <c r="A360" s="47" t="n">
        <v>31.6</v>
      </c>
      <c r="B360" s="48" t="n">
        <v>11304148</v>
      </c>
    </row>
    <row r="361" customFormat="false" ht="12.75" hidden="false" customHeight="false" outlineLevel="0" collapsed="false">
      <c r="A361" s="47" t="n">
        <v>31.61</v>
      </c>
      <c r="B361" s="48" t="n">
        <v>11328899</v>
      </c>
    </row>
    <row r="362" customFormat="false" ht="12.75" hidden="false" customHeight="false" outlineLevel="0" collapsed="false">
      <c r="A362" s="47" t="n">
        <v>31.62</v>
      </c>
      <c r="B362" s="48" t="n">
        <v>11353683</v>
      </c>
    </row>
    <row r="363" customFormat="false" ht="12.75" hidden="false" customHeight="false" outlineLevel="0" collapsed="false">
      <c r="A363" s="47" t="n">
        <v>31.63</v>
      </c>
      <c r="B363" s="48" t="n">
        <v>11378499</v>
      </c>
    </row>
    <row r="364" customFormat="false" ht="12.75" hidden="false" customHeight="false" outlineLevel="0" collapsed="false">
      <c r="A364" s="47" t="n">
        <v>31.64</v>
      </c>
      <c r="B364" s="48" t="n">
        <v>11403349</v>
      </c>
    </row>
    <row r="365" customFormat="false" ht="12.75" hidden="false" customHeight="false" outlineLevel="0" collapsed="false">
      <c r="A365" s="47" t="n">
        <v>31.65</v>
      </c>
      <c r="B365" s="48" t="n">
        <v>11428231</v>
      </c>
    </row>
    <row r="366" customFormat="false" ht="12.75" hidden="false" customHeight="false" outlineLevel="0" collapsed="false">
      <c r="A366" s="47" t="n">
        <v>31.66</v>
      </c>
      <c r="B366" s="48" t="n">
        <v>11453147</v>
      </c>
    </row>
    <row r="367" customFormat="false" ht="12.75" hidden="false" customHeight="false" outlineLevel="0" collapsed="false">
      <c r="A367" s="47" t="n">
        <v>31.67</v>
      </c>
      <c r="B367" s="48" t="n">
        <v>11478095</v>
      </c>
    </row>
    <row r="368" customFormat="false" ht="12.75" hidden="false" customHeight="false" outlineLevel="0" collapsed="false">
      <c r="A368" s="47" t="n">
        <v>31.68</v>
      </c>
      <c r="B368" s="48" t="n">
        <v>11503075</v>
      </c>
    </row>
    <row r="369" customFormat="false" ht="12.75" hidden="false" customHeight="false" outlineLevel="0" collapsed="false">
      <c r="A369" s="47" t="n">
        <v>31.69</v>
      </c>
      <c r="B369" s="48" t="n">
        <v>11528089</v>
      </c>
    </row>
    <row r="370" customFormat="false" ht="12.75" hidden="false" customHeight="false" outlineLevel="0" collapsed="false">
      <c r="A370" s="47" t="n">
        <v>31.7</v>
      </c>
      <c r="B370" s="48" t="n">
        <v>11553135</v>
      </c>
    </row>
    <row r="371" customFormat="false" ht="12.75" hidden="false" customHeight="false" outlineLevel="0" collapsed="false">
      <c r="A371" s="47" t="n">
        <v>31.71</v>
      </c>
      <c r="B371" s="48" t="n">
        <v>11578216</v>
      </c>
    </row>
    <row r="372" customFormat="false" ht="12.75" hidden="false" customHeight="false" outlineLevel="0" collapsed="false">
      <c r="A372" s="47" t="n">
        <v>31.72</v>
      </c>
      <c r="B372" s="48" t="n">
        <v>11603329</v>
      </c>
    </row>
    <row r="373" customFormat="false" ht="12.75" hidden="false" customHeight="false" outlineLevel="0" collapsed="false">
      <c r="A373" s="47" t="n">
        <v>31.73</v>
      </c>
      <c r="B373" s="48" t="n">
        <v>11628474</v>
      </c>
    </row>
    <row r="374" customFormat="false" ht="12.75" hidden="false" customHeight="false" outlineLevel="0" collapsed="false">
      <c r="A374" s="47" t="n">
        <v>31.74</v>
      </c>
      <c r="B374" s="48" t="n">
        <v>11653653</v>
      </c>
    </row>
    <row r="375" customFormat="false" ht="12.75" hidden="false" customHeight="false" outlineLevel="0" collapsed="false">
      <c r="A375" s="47" t="n">
        <v>31.75</v>
      </c>
      <c r="B375" s="48" t="n">
        <v>11678864</v>
      </c>
    </row>
    <row r="376" customFormat="false" ht="12.75" hidden="false" customHeight="false" outlineLevel="0" collapsed="false">
      <c r="A376" s="47" t="n">
        <v>31.76</v>
      </c>
      <c r="B376" s="48" t="n">
        <v>11704109</v>
      </c>
    </row>
    <row r="377" customFormat="false" ht="12.75" hidden="false" customHeight="false" outlineLevel="0" collapsed="false">
      <c r="A377" s="47" t="n">
        <v>31.77</v>
      </c>
      <c r="B377" s="48" t="n">
        <v>11729387</v>
      </c>
    </row>
    <row r="378" customFormat="false" ht="12.75" hidden="false" customHeight="false" outlineLevel="0" collapsed="false">
      <c r="A378" s="47" t="n">
        <v>31.78</v>
      </c>
      <c r="B378" s="48" t="n">
        <v>11754698</v>
      </c>
    </row>
    <row r="379" customFormat="false" ht="12.75" hidden="false" customHeight="false" outlineLevel="0" collapsed="false">
      <c r="A379" s="47" t="n">
        <v>31.79</v>
      </c>
      <c r="B379" s="48" t="n">
        <v>11780042</v>
      </c>
    </row>
    <row r="380" customFormat="false" ht="12.75" hidden="false" customHeight="false" outlineLevel="0" collapsed="false">
      <c r="A380" s="47" t="n">
        <v>31.8</v>
      </c>
      <c r="B380" s="48" t="n">
        <v>11805419</v>
      </c>
    </row>
    <row r="381" customFormat="false" ht="12.75" hidden="false" customHeight="false" outlineLevel="0" collapsed="false">
      <c r="A381" s="47" t="n">
        <v>31.81</v>
      </c>
      <c r="B381" s="48" t="n">
        <v>11830829</v>
      </c>
    </row>
    <row r="382" customFormat="false" ht="12.75" hidden="false" customHeight="false" outlineLevel="0" collapsed="false">
      <c r="A382" s="47" t="n">
        <v>31.82</v>
      </c>
      <c r="B382" s="48" t="n">
        <v>11856272</v>
      </c>
    </row>
    <row r="383" customFormat="false" ht="12.75" hidden="false" customHeight="false" outlineLevel="0" collapsed="false">
      <c r="A383" s="47" t="n">
        <v>31.83</v>
      </c>
      <c r="B383" s="48" t="n">
        <v>11881748</v>
      </c>
    </row>
    <row r="384" customFormat="false" ht="12.75" hidden="false" customHeight="false" outlineLevel="0" collapsed="false">
      <c r="A384" s="47" t="n">
        <v>31.84</v>
      </c>
      <c r="B384" s="48" t="n">
        <v>11907258</v>
      </c>
    </row>
    <row r="385" customFormat="false" ht="12.75" hidden="false" customHeight="false" outlineLevel="0" collapsed="false">
      <c r="A385" s="47" t="n">
        <v>31.85</v>
      </c>
      <c r="B385" s="48" t="n">
        <v>11932800</v>
      </c>
    </row>
    <row r="386" customFormat="false" ht="12.75" hidden="false" customHeight="false" outlineLevel="0" collapsed="false">
      <c r="A386" s="47" t="n">
        <v>31.86</v>
      </c>
      <c r="B386" s="48" t="n">
        <v>11958376</v>
      </c>
    </row>
    <row r="387" customFormat="false" ht="12.75" hidden="false" customHeight="false" outlineLevel="0" collapsed="false">
      <c r="A387" s="47" t="n">
        <v>31.87</v>
      </c>
      <c r="B387" s="48" t="n">
        <v>11983985</v>
      </c>
    </row>
    <row r="388" customFormat="false" ht="12.75" hidden="false" customHeight="false" outlineLevel="0" collapsed="false">
      <c r="A388" s="47" t="n">
        <v>31.88</v>
      </c>
      <c r="B388" s="48" t="n">
        <v>12009628</v>
      </c>
    </row>
    <row r="389" customFormat="false" ht="12.75" hidden="false" customHeight="false" outlineLevel="0" collapsed="false">
      <c r="A389" s="47" t="n">
        <v>31.89</v>
      </c>
      <c r="B389" s="48" t="n">
        <v>12035303</v>
      </c>
    </row>
    <row r="390" customFormat="false" ht="12.75" hidden="false" customHeight="false" outlineLevel="0" collapsed="false">
      <c r="A390" s="47" t="n">
        <v>31.9</v>
      </c>
      <c r="B390" s="48" t="n">
        <v>12061012</v>
      </c>
    </row>
    <row r="391" customFormat="false" ht="12.75" hidden="false" customHeight="false" outlineLevel="0" collapsed="false">
      <c r="A391" s="47" t="n">
        <v>31.91</v>
      </c>
      <c r="B391" s="48" t="n">
        <v>12086754</v>
      </c>
    </row>
    <row r="392" customFormat="false" ht="12.75" hidden="false" customHeight="false" outlineLevel="0" collapsed="false">
      <c r="A392" s="47" t="n">
        <v>31.92</v>
      </c>
      <c r="B392" s="48" t="n">
        <v>12112529</v>
      </c>
    </row>
    <row r="393" customFormat="false" ht="12.75" hidden="false" customHeight="false" outlineLevel="0" collapsed="false">
      <c r="A393" s="47" t="n">
        <v>31.93</v>
      </c>
      <c r="B393" s="48" t="n">
        <v>12138338</v>
      </c>
    </row>
    <row r="394" customFormat="false" ht="12.75" hidden="false" customHeight="false" outlineLevel="0" collapsed="false">
      <c r="A394" s="47" t="n">
        <v>31.94</v>
      </c>
      <c r="B394" s="48" t="n">
        <v>12164180</v>
      </c>
    </row>
    <row r="395" customFormat="false" ht="12.75" hidden="false" customHeight="false" outlineLevel="0" collapsed="false">
      <c r="A395" s="47" t="n">
        <v>31.95</v>
      </c>
      <c r="B395" s="48" t="n">
        <v>12190054</v>
      </c>
    </row>
    <row r="396" customFormat="false" ht="12.75" hidden="false" customHeight="false" outlineLevel="0" collapsed="false">
      <c r="A396" s="47" t="n">
        <v>31.96</v>
      </c>
      <c r="B396" s="48" t="n">
        <v>12215962</v>
      </c>
    </row>
    <row r="397" customFormat="false" ht="12.75" hidden="false" customHeight="false" outlineLevel="0" collapsed="false">
      <c r="A397" s="47" t="n">
        <v>31.97</v>
      </c>
      <c r="B397" s="48" t="n">
        <v>12241904</v>
      </c>
    </row>
    <row r="398" customFormat="false" ht="12.75" hidden="false" customHeight="false" outlineLevel="0" collapsed="false">
      <c r="A398" s="47" t="n">
        <v>31.98</v>
      </c>
      <c r="B398" s="48" t="n">
        <v>12267879</v>
      </c>
    </row>
    <row r="399" customFormat="false" ht="12.75" hidden="false" customHeight="false" outlineLevel="0" collapsed="false">
      <c r="A399" s="47" t="n">
        <v>31.99</v>
      </c>
      <c r="B399" s="48" t="n">
        <v>12293889</v>
      </c>
    </row>
    <row r="400" customFormat="false" ht="12.75" hidden="false" customHeight="false" outlineLevel="0" collapsed="false">
      <c r="A400" s="47" t="n">
        <v>32</v>
      </c>
      <c r="B400" s="48" t="n">
        <v>12319929</v>
      </c>
    </row>
    <row r="401" customFormat="false" ht="12.75" hidden="false" customHeight="false" outlineLevel="0" collapsed="false">
      <c r="A401" s="47" t="n">
        <v>32.01</v>
      </c>
      <c r="B401" s="48" t="n">
        <v>12346004</v>
      </c>
    </row>
    <row r="402" customFormat="false" ht="12.75" hidden="false" customHeight="false" outlineLevel="0" collapsed="false">
      <c r="A402" s="47" t="n">
        <v>32.02</v>
      </c>
      <c r="B402" s="48" t="n">
        <v>12373114</v>
      </c>
    </row>
    <row r="403" customFormat="false" ht="12.75" hidden="false" customHeight="false" outlineLevel="0" collapsed="false">
      <c r="A403" s="47" t="n">
        <v>32.03</v>
      </c>
      <c r="B403" s="48" t="n">
        <v>12398256</v>
      </c>
    </row>
    <row r="404" customFormat="false" ht="12.75" hidden="false" customHeight="false" outlineLevel="0" collapsed="false">
      <c r="A404" s="47" t="n">
        <v>32.04</v>
      </c>
      <c r="B404" s="48" t="n">
        <v>12424431</v>
      </c>
    </row>
    <row r="405" customFormat="false" ht="12.75" hidden="false" customHeight="false" outlineLevel="0" collapsed="false">
      <c r="A405" s="47" t="n">
        <v>32.05</v>
      </c>
      <c r="B405" s="48" t="n">
        <v>12450641</v>
      </c>
    </row>
    <row r="406" customFormat="false" ht="12.75" hidden="false" customHeight="false" outlineLevel="0" collapsed="false">
      <c r="A406" s="47" t="n">
        <v>32.06</v>
      </c>
      <c r="B406" s="48" t="n">
        <v>12476883</v>
      </c>
    </row>
    <row r="407" customFormat="false" ht="12.75" hidden="false" customHeight="false" outlineLevel="0" collapsed="false">
      <c r="A407" s="47" t="n">
        <v>32.07</v>
      </c>
      <c r="B407" s="48" t="n">
        <v>12503160</v>
      </c>
    </row>
    <row r="408" customFormat="false" ht="12.75" hidden="false" customHeight="false" outlineLevel="0" collapsed="false">
      <c r="A408" s="47" t="n">
        <v>32.08</v>
      </c>
      <c r="B408" s="48" t="n">
        <v>12529469</v>
      </c>
    </row>
    <row r="409" customFormat="false" ht="12.75" hidden="false" customHeight="false" outlineLevel="0" collapsed="false">
      <c r="A409" s="47" t="n">
        <v>32.09</v>
      </c>
      <c r="B409" s="48" t="n">
        <v>12555812</v>
      </c>
    </row>
    <row r="410" customFormat="false" ht="12.75" hidden="false" customHeight="false" outlineLevel="0" collapsed="false">
      <c r="A410" s="47" t="n">
        <v>32.1</v>
      </c>
      <c r="B410" s="48" t="n">
        <v>12582188</v>
      </c>
    </row>
    <row r="411" customFormat="false" ht="12.75" hidden="false" customHeight="false" outlineLevel="0" collapsed="false">
      <c r="A411" s="47" t="n">
        <v>32.11</v>
      </c>
      <c r="B411" s="48" t="n">
        <v>12608598</v>
      </c>
    </row>
    <row r="412" customFormat="false" ht="12.75" hidden="false" customHeight="false" outlineLevel="0" collapsed="false">
      <c r="A412" s="47" t="n">
        <v>32.12</v>
      </c>
      <c r="B412" s="48" t="n">
        <v>12635042</v>
      </c>
    </row>
    <row r="413" customFormat="false" ht="12.75" hidden="false" customHeight="false" outlineLevel="0" collapsed="false">
      <c r="A413" s="47" t="n">
        <v>32.13</v>
      </c>
      <c r="B413" s="48" t="n">
        <v>12661519</v>
      </c>
    </row>
    <row r="414" customFormat="false" ht="12.75" hidden="false" customHeight="false" outlineLevel="0" collapsed="false">
      <c r="A414" s="47" t="n">
        <v>32.14</v>
      </c>
      <c r="B414" s="48" t="n">
        <v>12688030</v>
      </c>
    </row>
    <row r="415" customFormat="false" ht="12.75" hidden="false" customHeight="false" outlineLevel="0" collapsed="false">
      <c r="A415" s="47" t="n">
        <v>32.15</v>
      </c>
      <c r="B415" s="48" t="n">
        <v>12714574</v>
      </c>
    </row>
    <row r="416" customFormat="false" ht="12.75" hidden="false" customHeight="false" outlineLevel="0" collapsed="false">
      <c r="A416" s="47" t="n">
        <v>32.16</v>
      </c>
      <c r="B416" s="48" t="n">
        <v>12741152</v>
      </c>
    </row>
    <row r="417" customFormat="false" ht="12.75" hidden="false" customHeight="false" outlineLevel="0" collapsed="false">
      <c r="A417" s="47" t="n">
        <v>32.17</v>
      </c>
      <c r="B417" s="48" t="n">
        <v>12767765</v>
      </c>
    </row>
    <row r="418" customFormat="false" ht="12.75" hidden="false" customHeight="false" outlineLevel="0" collapsed="false">
      <c r="A418" s="47" t="n">
        <v>32.18</v>
      </c>
      <c r="B418" s="48" t="n">
        <v>12794410</v>
      </c>
    </row>
    <row r="419" customFormat="false" ht="12.75" hidden="false" customHeight="false" outlineLevel="0" collapsed="false">
      <c r="A419" s="47" t="n">
        <v>32.19</v>
      </c>
      <c r="B419" s="48" t="n">
        <v>12821089</v>
      </c>
    </row>
    <row r="420" customFormat="false" ht="12.75" hidden="false" customHeight="false" outlineLevel="0" collapsed="false">
      <c r="A420" s="47" t="n">
        <v>32.2</v>
      </c>
      <c r="B420" s="48" t="n">
        <v>12847801</v>
      </c>
    </row>
    <row r="421" customFormat="false" ht="12.75" hidden="false" customHeight="false" outlineLevel="0" collapsed="false">
      <c r="A421" s="46" t="n">
        <v>32.21</v>
      </c>
      <c r="B421" s="49" t="n">
        <v>12874548</v>
      </c>
    </row>
    <row r="422" customFormat="false" ht="12.75" hidden="false" customHeight="false" outlineLevel="0" collapsed="false">
      <c r="A422" s="47" t="n">
        <v>32.22</v>
      </c>
      <c r="B422" s="48" t="n">
        <v>12901328</v>
      </c>
    </row>
    <row r="423" customFormat="false" ht="12.75" hidden="false" customHeight="false" outlineLevel="0" collapsed="false">
      <c r="A423" s="47" t="n">
        <v>32.23</v>
      </c>
      <c r="B423" s="48" t="n">
        <v>12928142</v>
      </c>
    </row>
    <row r="424" customFormat="false" ht="12.75" hidden="false" customHeight="false" outlineLevel="0" collapsed="false">
      <c r="A424" s="47" t="n">
        <v>32.24</v>
      </c>
      <c r="B424" s="48" t="n">
        <v>12954989</v>
      </c>
    </row>
    <row r="425" customFormat="false" ht="12.75" hidden="false" customHeight="false" outlineLevel="0" collapsed="false">
      <c r="A425" s="47" t="n">
        <v>32.25</v>
      </c>
      <c r="B425" s="48" t="n">
        <v>12981871</v>
      </c>
    </row>
    <row r="426" customFormat="false" ht="12.75" hidden="false" customHeight="false" outlineLevel="0" collapsed="false">
      <c r="A426" s="47" t="n">
        <v>32.26</v>
      </c>
      <c r="B426" s="48" t="n">
        <v>13008786</v>
      </c>
    </row>
    <row r="427" customFormat="false" ht="12.75" hidden="false" customHeight="false" outlineLevel="0" collapsed="false">
      <c r="A427" s="47" t="n">
        <v>32.27</v>
      </c>
      <c r="B427" s="48" t="n">
        <v>13035735</v>
      </c>
    </row>
    <row r="428" customFormat="false" ht="12.75" hidden="false" customHeight="false" outlineLevel="0" collapsed="false">
      <c r="A428" s="47" t="n">
        <v>32.28</v>
      </c>
      <c r="B428" s="48" t="n">
        <v>13062717</v>
      </c>
    </row>
    <row r="429" customFormat="false" ht="12.75" hidden="false" customHeight="false" outlineLevel="0" collapsed="false">
      <c r="A429" s="47" t="n">
        <v>32.29</v>
      </c>
      <c r="B429" s="48" t="n">
        <v>13089735</v>
      </c>
    </row>
    <row r="430" customFormat="false" ht="12.75" hidden="false" customHeight="false" outlineLevel="0" collapsed="false">
      <c r="A430" s="47" t="n">
        <v>32.3</v>
      </c>
      <c r="B430" s="48" t="n">
        <v>13116784</v>
      </c>
    </row>
    <row r="431" customFormat="false" ht="12.75" hidden="false" customHeight="false" outlineLevel="0" collapsed="false">
      <c r="A431" s="47" t="n">
        <v>32.31</v>
      </c>
      <c r="B431" s="48" t="n">
        <v>13143869</v>
      </c>
    </row>
    <row r="432" customFormat="false" ht="12.75" hidden="false" customHeight="false" outlineLevel="0" collapsed="false">
      <c r="A432" s="47" t="n">
        <v>32.32</v>
      </c>
      <c r="B432" s="48" t="n">
        <v>13170897</v>
      </c>
    </row>
    <row r="433" customFormat="false" ht="12.75" hidden="false" customHeight="false" outlineLevel="0" collapsed="false">
      <c r="A433" s="47" t="n">
        <v>32.33</v>
      </c>
      <c r="B433" s="48" t="n">
        <v>13198140</v>
      </c>
    </row>
    <row r="434" customFormat="false" ht="12.75" hidden="false" customHeight="false" outlineLevel="0" collapsed="false">
      <c r="A434" s="47" t="n">
        <v>32.34</v>
      </c>
      <c r="B434" s="48" t="n">
        <v>13225326</v>
      </c>
    </row>
    <row r="435" customFormat="false" ht="12.75" hidden="false" customHeight="false" outlineLevel="0" collapsed="false">
      <c r="A435" s="47" t="n">
        <v>32.35</v>
      </c>
      <c r="B435" s="48" t="n">
        <v>13252546</v>
      </c>
    </row>
    <row r="436" customFormat="false" ht="12.75" hidden="false" customHeight="false" outlineLevel="0" collapsed="false">
      <c r="A436" s="47" t="n">
        <v>32.36</v>
      </c>
      <c r="B436" s="48" t="n">
        <v>13279799</v>
      </c>
    </row>
    <row r="437" customFormat="false" ht="12.75" hidden="false" customHeight="false" outlineLevel="0" collapsed="false">
      <c r="A437" s="47" t="n">
        <v>32.37</v>
      </c>
      <c r="B437" s="48" t="n">
        <v>13307087</v>
      </c>
    </row>
    <row r="438" customFormat="false" ht="12.75" hidden="false" customHeight="false" outlineLevel="0" collapsed="false">
      <c r="A438" s="47" t="n">
        <v>32.38</v>
      </c>
      <c r="B438" s="48" t="n">
        <v>13334409</v>
      </c>
    </row>
    <row r="439" customFormat="false" ht="12.75" hidden="false" customHeight="false" outlineLevel="0" collapsed="false">
      <c r="A439" s="47" t="n">
        <v>32.39</v>
      </c>
      <c r="B439" s="48" t="n">
        <v>13361764</v>
      </c>
    </row>
    <row r="440" customFormat="false" ht="12.75" hidden="false" customHeight="false" outlineLevel="0" collapsed="false">
      <c r="A440" s="47" t="n">
        <v>32.4</v>
      </c>
      <c r="B440" s="48" t="n">
        <v>13389153</v>
      </c>
    </row>
    <row r="441" customFormat="false" ht="12.75" hidden="false" customHeight="false" outlineLevel="0" collapsed="false">
      <c r="A441" s="47" t="n">
        <v>32.41</v>
      </c>
      <c r="B441" s="48" t="n">
        <v>13416577</v>
      </c>
    </row>
    <row r="442" customFormat="false" ht="12.75" hidden="false" customHeight="false" outlineLevel="0" collapsed="false">
      <c r="A442" s="47" t="n">
        <v>32.42</v>
      </c>
      <c r="B442" s="48" t="n">
        <v>13444034</v>
      </c>
    </row>
    <row r="443" customFormat="false" ht="12.75" hidden="false" customHeight="false" outlineLevel="0" collapsed="false">
      <c r="A443" s="47" t="n">
        <v>32.43</v>
      </c>
      <c r="B443" s="48" t="n">
        <v>13471526</v>
      </c>
    </row>
    <row r="444" customFormat="false" ht="12.75" hidden="false" customHeight="false" outlineLevel="0" collapsed="false">
      <c r="A444" s="47" t="n">
        <v>32.44</v>
      </c>
      <c r="B444" s="48" t="n">
        <v>13499052</v>
      </c>
    </row>
    <row r="445" customFormat="false" ht="12.75" hidden="false" customHeight="false" outlineLevel="0" collapsed="false">
      <c r="A445" s="47" t="n">
        <v>32.45</v>
      </c>
      <c r="B445" s="48" t="n">
        <v>13526612</v>
      </c>
    </row>
    <row r="446" customFormat="false" ht="12.75" hidden="false" customHeight="false" outlineLevel="0" collapsed="false">
      <c r="A446" s="47" t="n">
        <v>32.46</v>
      </c>
      <c r="B446" s="48" t="n">
        <v>13554205</v>
      </c>
    </row>
    <row r="447" customFormat="false" ht="12.75" hidden="false" customHeight="false" outlineLevel="0" collapsed="false">
      <c r="A447" s="47" t="n">
        <v>32.47</v>
      </c>
      <c r="B447" s="48" t="n">
        <v>13581833</v>
      </c>
    </row>
    <row r="448" customFormat="false" ht="12.75" hidden="false" customHeight="false" outlineLevel="0" collapsed="false">
      <c r="A448" s="47" t="n">
        <v>32.48</v>
      </c>
      <c r="B448" s="48" t="n">
        <v>13609495</v>
      </c>
    </row>
    <row r="449" customFormat="false" ht="12.75" hidden="false" customHeight="false" outlineLevel="0" collapsed="false">
      <c r="A449" s="47" t="n">
        <v>32.49</v>
      </c>
      <c r="B449" s="48" t="n">
        <v>13637192</v>
      </c>
    </row>
    <row r="450" customFormat="false" ht="12.75" hidden="false" customHeight="false" outlineLevel="0" collapsed="false">
      <c r="A450" s="47" t="n">
        <v>32.5</v>
      </c>
      <c r="B450" s="48" t="n">
        <v>13664922</v>
      </c>
    </row>
    <row r="451" customFormat="false" ht="12.75" hidden="false" customHeight="false" outlineLevel="0" collapsed="false">
      <c r="A451" s="47" t="n">
        <v>32.51</v>
      </c>
      <c r="B451" s="48" t="n">
        <v>13692686</v>
      </c>
    </row>
    <row r="452" customFormat="false" ht="12.75" hidden="false" customHeight="false" outlineLevel="0" collapsed="false">
      <c r="A452" s="47" t="n">
        <v>32.52</v>
      </c>
      <c r="B452" s="48" t="n">
        <v>13720485</v>
      </c>
    </row>
    <row r="453" customFormat="false" ht="12.75" hidden="false" customHeight="false" outlineLevel="0" collapsed="false">
      <c r="A453" s="47" t="n">
        <v>32.53</v>
      </c>
      <c r="B453" s="48" t="n">
        <v>13748316</v>
      </c>
    </row>
    <row r="454" customFormat="false" ht="12.75" hidden="false" customHeight="false" outlineLevel="0" collapsed="false">
      <c r="A454" s="47" t="n">
        <v>32.54</v>
      </c>
      <c r="B454" s="48" t="n">
        <v>13776184</v>
      </c>
    </row>
    <row r="455" customFormat="false" ht="12.75" hidden="false" customHeight="false" outlineLevel="0" collapsed="false">
      <c r="A455" s="47" t="n">
        <v>32.55</v>
      </c>
      <c r="B455" s="48" t="n">
        <v>13804085</v>
      </c>
    </row>
    <row r="456" customFormat="false" ht="12.75" hidden="false" customHeight="false" outlineLevel="0" collapsed="false">
      <c r="A456" s="47" t="n">
        <v>32.56</v>
      </c>
      <c r="B456" s="48" t="n">
        <v>13832021</v>
      </c>
    </row>
    <row r="457" customFormat="false" ht="12.75" hidden="false" customHeight="false" outlineLevel="0" collapsed="false">
      <c r="A457" s="47" t="n">
        <v>32.57</v>
      </c>
      <c r="B457" s="48" t="n">
        <v>13859989</v>
      </c>
    </row>
    <row r="458" customFormat="false" ht="12.75" hidden="false" customHeight="false" outlineLevel="0" collapsed="false">
      <c r="A458" s="47" t="n">
        <v>32.58</v>
      </c>
      <c r="B458" s="48" t="n">
        <v>13887994</v>
      </c>
    </row>
    <row r="459" customFormat="false" ht="12.75" hidden="false" customHeight="false" outlineLevel="0" collapsed="false">
      <c r="A459" s="46" t="n">
        <v>32.59</v>
      </c>
      <c r="B459" s="50" t="n">
        <v>13916032</v>
      </c>
    </row>
    <row r="460" customFormat="false" ht="12.75" hidden="false" customHeight="false" outlineLevel="0" collapsed="false">
      <c r="A460" s="47" t="n">
        <v>32.6</v>
      </c>
      <c r="B460" s="48" t="n">
        <v>13944204</v>
      </c>
    </row>
    <row r="461" customFormat="false" ht="12.75" hidden="false" customHeight="false" outlineLevel="0" collapsed="false">
      <c r="A461" s="46" t="n">
        <v>32.61</v>
      </c>
      <c r="B461" s="48" t="n">
        <v>13972211</v>
      </c>
    </row>
    <row r="462" customFormat="false" ht="12.75" hidden="false" customHeight="false" outlineLevel="0" collapsed="false">
      <c r="A462" s="47" t="n">
        <v>32.62</v>
      </c>
      <c r="B462" s="48" t="n">
        <v>14000351</v>
      </c>
    </row>
    <row r="463" customFormat="false" ht="12.75" hidden="false" customHeight="false" outlineLevel="0" collapsed="false">
      <c r="A463" s="46" t="n">
        <v>32.63</v>
      </c>
      <c r="B463" s="48" t="n">
        <v>14028526</v>
      </c>
    </row>
    <row r="464" customFormat="false" ht="12.75" hidden="false" customHeight="false" outlineLevel="0" collapsed="false">
      <c r="A464" s="47" t="n">
        <v>32.64</v>
      </c>
      <c r="B464" s="48" t="n">
        <v>14056736</v>
      </c>
    </row>
    <row r="465" customFormat="false" ht="12.75" hidden="false" customHeight="false" outlineLevel="0" collapsed="false">
      <c r="A465" s="46" t="n">
        <v>32.65</v>
      </c>
      <c r="B465" s="48" t="n">
        <v>14084981</v>
      </c>
    </row>
    <row r="466" customFormat="false" ht="12.75" hidden="false" customHeight="false" outlineLevel="0" collapsed="false">
      <c r="A466" s="47" t="n">
        <v>32.66</v>
      </c>
      <c r="B466" s="48" t="n">
        <v>14113258</v>
      </c>
    </row>
    <row r="467" customFormat="false" ht="12.75" hidden="false" customHeight="false" outlineLevel="0" collapsed="false">
      <c r="A467" s="46" t="n">
        <v>32.67</v>
      </c>
      <c r="B467" s="48" t="n">
        <v>14141571</v>
      </c>
    </row>
    <row r="468" customFormat="false" ht="12.75" hidden="false" customHeight="false" outlineLevel="0" collapsed="false">
      <c r="A468" s="47" t="n">
        <v>32.68</v>
      </c>
      <c r="B468" s="48" t="n">
        <v>14169918</v>
      </c>
    </row>
    <row r="469" customFormat="false" ht="12.75" hidden="false" customHeight="false" outlineLevel="0" collapsed="false">
      <c r="A469" s="46" t="n">
        <v>32.69</v>
      </c>
      <c r="B469" s="48" t="n">
        <v>14198299</v>
      </c>
    </row>
    <row r="470" customFormat="false" ht="12.75" hidden="false" customHeight="false" outlineLevel="0" collapsed="false">
      <c r="A470" s="47" t="n">
        <v>32.7</v>
      </c>
      <c r="B470" s="48" t="n">
        <v>14226715</v>
      </c>
    </row>
    <row r="471" customFormat="false" ht="12.75" hidden="false" customHeight="false" outlineLevel="0" collapsed="false">
      <c r="A471" s="46" t="n">
        <v>32.71</v>
      </c>
      <c r="B471" s="48" t="n">
        <v>14255166</v>
      </c>
    </row>
    <row r="472" customFormat="false" ht="12.75" hidden="false" customHeight="false" outlineLevel="0" collapsed="false">
      <c r="A472" s="47" t="n">
        <v>32.72</v>
      </c>
      <c r="B472" s="48" t="n">
        <v>14283650</v>
      </c>
    </row>
    <row r="473" customFormat="false" ht="12.75" hidden="false" customHeight="false" outlineLevel="0" collapsed="false">
      <c r="A473" s="46" t="n">
        <v>32.73</v>
      </c>
      <c r="B473" s="48" t="n">
        <v>14312170</v>
      </c>
    </row>
    <row r="474" customFormat="false" ht="12.75" hidden="false" customHeight="false" outlineLevel="0" collapsed="false">
      <c r="A474" s="47" t="n">
        <v>32.74</v>
      </c>
      <c r="B474" s="48" t="n">
        <v>14340723</v>
      </c>
    </row>
    <row r="475" customFormat="false" ht="12.75" hidden="false" customHeight="false" outlineLevel="0" collapsed="false">
      <c r="A475" s="46" t="n">
        <v>32.75</v>
      </c>
      <c r="B475" s="48" t="n">
        <v>14369311</v>
      </c>
    </row>
    <row r="476" customFormat="false" ht="12.75" hidden="false" customHeight="false" outlineLevel="0" collapsed="false">
      <c r="A476" s="47" t="n">
        <v>32.76</v>
      </c>
      <c r="B476" s="48" t="n">
        <v>14397934</v>
      </c>
    </row>
    <row r="477" customFormat="false" ht="12.75" hidden="false" customHeight="false" outlineLevel="0" collapsed="false">
      <c r="A477" s="46" t="n">
        <v>32.77</v>
      </c>
      <c r="B477" s="48" t="n">
        <v>14426592</v>
      </c>
    </row>
    <row r="478" customFormat="false" ht="12.75" hidden="false" customHeight="false" outlineLevel="0" collapsed="false">
      <c r="A478" s="47" t="n">
        <v>32.78</v>
      </c>
      <c r="B478" s="48" t="n">
        <v>14455283</v>
      </c>
    </row>
    <row r="479" customFormat="false" ht="12.75" hidden="false" customHeight="false" outlineLevel="0" collapsed="false">
      <c r="A479" s="46" t="n">
        <v>32.79</v>
      </c>
      <c r="B479" s="48" t="n">
        <v>14484010</v>
      </c>
    </row>
    <row r="480" customFormat="false" ht="12.75" hidden="false" customHeight="false" outlineLevel="0" collapsed="false">
      <c r="A480" s="47" t="n">
        <v>32.8</v>
      </c>
      <c r="B480" s="48" t="n">
        <v>14512770</v>
      </c>
    </row>
    <row r="481" customFormat="false" ht="12.75" hidden="false" customHeight="false" outlineLevel="0" collapsed="false">
      <c r="A481" s="46" t="n">
        <v>32.81</v>
      </c>
      <c r="B481" s="48" t="n">
        <v>14541565</v>
      </c>
    </row>
    <row r="482" customFormat="false" ht="12.75" hidden="false" customHeight="false" outlineLevel="0" collapsed="false">
      <c r="A482" s="47" t="n">
        <v>32.82</v>
      </c>
      <c r="B482" s="48" t="n">
        <v>14570396</v>
      </c>
    </row>
    <row r="483" customFormat="false" ht="12.75" hidden="false" customHeight="false" outlineLevel="0" collapsed="false">
      <c r="A483" s="46" t="n">
        <v>32.83</v>
      </c>
      <c r="B483" s="48" t="n">
        <v>14599260</v>
      </c>
    </row>
    <row r="484" customFormat="false" ht="12.75" hidden="false" customHeight="false" outlineLevel="0" collapsed="false">
      <c r="A484" s="47" t="n">
        <v>32.84</v>
      </c>
      <c r="B484" s="48" t="n">
        <v>14628160</v>
      </c>
    </row>
    <row r="485" customFormat="false" ht="12.75" hidden="false" customHeight="false" outlineLevel="0" collapsed="false">
      <c r="A485" s="46" t="n">
        <v>32.85</v>
      </c>
      <c r="B485" s="48" t="n">
        <v>14657094</v>
      </c>
    </row>
    <row r="486" customFormat="false" ht="12.75" hidden="false" customHeight="false" outlineLevel="0" collapsed="false">
      <c r="A486" s="47" t="n">
        <v>32.86</v>
      </c>
      <c r="B486" s="48" t="n">
        <v>14686062</v>
      </c>
    </row>
    <row r="487" customFormat="false" ht="12.75" hidden="false" customHeight="false" outlineLevel="0" collapsed="false">
      <c r="A487" s="46" t="n">
        <v>32.87</v>
      </c>
      <c r="B487" s="48" t="n">
        <v>14715066</v>
      </c>
    </row>
    <row r="488" customFormat="false" ht="12.75" hidden="false" customHeight="false" outlineLevel="0" collapsed="false">
      <c r="A488" s="47" t="n">
        <v>32.88</v>
      </c>
      <c r="B488" s="48" t="n">
        <v>14744104</v>
      </c>
    </row>
    <row r="489" customFormat="false" ht="12.75" hidden="false" customHeight="false" outlineLevel="0" collapsed="false">
      <c r="A489" s="46" t="n">
        <v>32.89</v>
      </c>
      <c r="B489" s="48" t="n">
        <v>14773177</v>
      </c>
    </row>
    <row r="490" customFormat="false" ht="12.75" hidden="false" customHeight="false" outlineLevel="0" collapsed="false">
      <c r="A490" s="47" t="n">
        <v>32.9</v>
      </c>
      <c r="B490" s="48" t="n">
        <v>14802283</v>
      </c>
    </row>
    <row r="491" customFormat="false" ht="12.75" hidden="false" customHeight="false" outlineLevel="0" collapsed="false">
      <c r="A491" s="46" t="n">
        <v>32.91</v>
      </c>
      <c r="B491" s="49" t="n">
        <v>14831426</v>
      </c>
    </row>
    <row r="492" customFormat="false" ht="12.75" hidden="false" customHeight="false" outlineLevel="0" collapsed="false">
      <c r="A492" s="47" t="n">
        <v>32.92</v>
      </c>
      <c r="B492" s="48" t="n">
        <v>14860602</v>
      </c>
    </row>
    <row r="493" customFormat="false" ht="12.75" hidden="false" customHeight="false" outlineLevel="0" collapsed="false">
      <c r="A493" s="47" t="n">
        <v>32.93</v>
      </c>
      <c r="B493" s="48" t="n">
        <v>14889814</v>
      </c>
    </row>
    <row r="494" customFormat="false" ht="12.75" hidden="false" customHeight="false" outlineLevel="0" collapsed="false">
      <c r="A494" s="47" t="n">
        <v>32.94</v>
      </c>
      <c r="B494" s="48" t="n">
        <v>14919061</v>
      </c>
    </row>
    <row r="495" customFormat="false" ht="12.75" hidden="false" customHeight="false" outlineLevel="0" collapsed="false">
      <c r="A495" s="47" t="n">
        <v>32.95</v>
      </c>
      <c r="B495" s="48" t="n">
        <v>14948342</v>
      </c>
    </row>
    <row r="496" customFormat="false" ht="12.75" hidden="false" customHeight="false" outlineLevel="0" collapsed="false">
      <c r="A496" s="47" t="n">
        <v>32.96</v>
      </c>
      <c r="B496" s="48" t="n">
        <v>14977658</v>
      </c>
    </row>
    <row r="497" customFormat="false" ht="12.75" hidden="false" customHeight="false" outlineLevel="0" collapsed="false">
      <c r="A497" s="47" t="n">
        <v>32.97</v>
      </c>
      <c r="B497" s="48" t="n">
        <v>15007009</v>
      </c>
    </row>
    <row r="498" customFormat="false" ht="12.75" hidden="false" customHeight="false" outlineLevel="0" collapsed="false">
      <c r="A498" s="47" t="n">
        <v>32.98</v>
      </c>
      <c r="B498" s="48" t="n">
        <v>15036394</v>
      </c>
    </row>
    <row r="499" customFormat="false" ht="12.75" hidden="false" customHeight="false" outlineLevel="0" collapsed="false">
      <c r="A499" s="47" t="n">
        <v>32.99</v>
      </c>
      <c r="B499" s="48" t="n">
        <v>15065815</v>
      </c>
    </row>
    <row r="500" customFormat="false" ht="12.75" hidden="false" customHeight="false" outlineLevel="0" collapsed="false">
      <c r="A500" s="47" t="n">
        <v>33</v>
      </c>
      <c r="B500" s="48" t="n">
        <v>15095270</v>
      </c>
    </row>
    <row r="501" customFormat="false" ht="12.75" hidden="false" customHeight="false" outlineLevel="0" collapsed="false">
      <c r="A501" s="47" t="n">
        <v>33.01</v>
      </c>
      <c r="B501" s="48" t="n">
        <v>15124760</v>
      </c>
    </row>
    <row r="502" customFormat="false" ht="12.75" hidden="false" customHeight="false" outlineLevel="0" collapsed="false">
      <c r="A502" s="47" t="n">
        <v>33.02</v>
      </c>
      <c r="B502" s="48" t="n">
        <v>15154285</v>
      </c>
    </row>
    <row r="503" customFormat="false" ht="12.75" hidden="false" customHeight="false" outlineLevel="0" collapsed="false">
      <c r="A503" s="47" t="n">
        <v>33.03</v>
      </c>
      <c r="B503" s="48" t="n">
        <v>15183846</v>
      </c>
    </row>
    <row r="504" customFormat="false" ht="12.75" hidden="false" customHeight="false" outlineLevel="0" collapsed="false">
      <c r="A504" s="47" t="n">
        <v>33.04</v>
      </c>
      <c r="B504" s="48" t="n">
        <v>15213441</v>
      </c>
    </row>
    <row r="505" customFormat="false" ht="12.75" hidden="false" customHeight="false" outlineLevel="0" collapsed="false">
      <c r="A505" s="47" t="n">
        <v>33.05</v>
      </c>
      <c r="B505" s="48" t="n">
        <v>15243070</v>
      </c>
    </row>
    <row r="506" customFormat="false" ht="12.75" hidden="false" customHeight="false" outlineLevel="0" collapsed="false">
      <c r="A506" s="47" t="n">
        <v>33.06</v>
      </c>
      <c r="B506" s="48" t="n">
        <v>15272734</v>
      </c>
    </row>
    <row r="507" customFormat="false" ht="12.75" hidden="false" customHeight="false" outlineLevel="0" collapsed="false">
      <c r="A507" s="47" t="n">
        <v>33.07</v>
      </c>
      <c r="B507" s="48" t="n">
        <v>15302435</v>
      </c>
    </row>
    <row r="508" customFormat="false" ht="12.75" hidden="false" customHeight="false" outlineLevel="0" collapsed="false">
      <c r="A508" s="47" t="n">
        <v>33.08</v>
      </c>
      <c r="B508" s="48" t="n">
        <v>15332169</v>
      </c>
    </row>
    <row r="509" customFormat="false" ht="12.75" hidden="false" customHeight="false" outlineLevel="0" collapsed="false">
      <c r="A509" s="47" t="n">
        <v>33.09</v>
      </c>
      <c r="B509" s="48" t="n">
        <v>15361938</v>
      </c>
    </row>
    <row r="510" customFormat="false" ht="12.75" hidden="false" customHeight="false" outlineLevel="0" collapsed="false">
      <c r="A510" s="47" t="n">
        <v>33.1</v>
      </c>
      <c r="B510" s="48" t="n">
        <v>15391743</v>
      </c>
    </row>
    <row r="511" customFormat="false" ht="12.75" hidden="false" customHeight="false" outlineLevel="0" collapsed="false">
      <c r="A511" s="47" t="n">
        <v>33.11</v>
      </c>
      <c r="B511" s="48" t="n">
        <v>15421583</v>
      </c>
    </row>
    <row r="512" customFormat="false" ht="12.75" hidden="false" customHeight="false" outlineLevel="0" collapsed="false">
      <c r="A512" s="47" t="n">
        <v>33.12</v>
      </c>
      <c r="B512" s="48" t="n">
        <v>15451458</v>
      </c>
    </row>
    <row r="513" customFormat="false" ht="12.75" hidden="false" customHeight="false" outlineLevel="0" collapsed="false">
      <c r="A513" s="47" t="n">
        <v>33.13</v>
      </c>
      <c r="B513" s="48" t="n">
        <v>15481368</v>
      </c>
    </row>
    <row r="514" customFormat="false" ht="12.75" hidden="false" customHeight="false" outlineLevel="0" collapsed="false">
      <c r="A514" s="47" t="n">
        <v>33.14</v>
      </c>
      <c r="B514" s="48" t="n">
        <v>15511312</v>
      </c>
    </row>
    <row r="515" customFormat="false" ht="12.75" hidden="false" customHeight="false" outlineLevel="0" collapsed="false">
      <c r="A515" s="47" t="n">
        <v>33.15</v>
      </c>
      <c r="B515" s="48" t="n">
        <v>15541292</v>
      </c>
    </row>
    <row r="516" customFormat="false" ht="12.75" hidden="false" customHeight="false" outlineLevel="0" collapsed="false">
      <c r="A516" s="47" t="n">
        <v>33.16</v>
      </c>
      <c r="B516" s="48" t="n">
        <v>15571307</v>
      </c>
    </row>
    <row r="517" customFormat="false" ht="12.75" hidden="false" customHeight="false" outlineLevel="0" collapsed="false">
      <c r="A517" s="47" t="n">
        <v>33.17</v>
      </c>
      <c r="B517" s="48" t="n">
        <v>15601357</v>
      </c>
    </row>
    <row r="518" customFormat="false" ht="12.75" hidden="false" customHeight="false" outlineLevel="0" collapsed="false">
      <c r="A518" s="47" t="n">
        <v>33.18</v>
      </c>
      <c r="B518" s="48" t="n">
        <v>15631433</v>
      </c>
    </row>
    <row r="519" customFormat="false" ht="12.75" hidden="false" customHeight="false" outlineLevel="0" collapsed="false">
      <c r="A519" s="47" t="n">
        <v>33.19</v>
      </c>
      <c r="B519" s="48" t="n">
        <v>15661562</v>
      </c>
    </row>
    <row r="520" customFormat="false" ht="12.75" hidden="false" customHeight="false" outlineLevel="0" collapsed="false">
      <c r="A520" s="47" t="n">
        <v>33.2</v>
      </c>
      <c r="B520" s="48" t="n">
        <v>15691718</v>
      </c>
    </row>
    <row r="521" customFormat="false" ht="12.75" hidden="false" customHeight="false" outlineLevel="0" collapsed="false">
      <c r="A521" s="47" t="n">
        <v>33.21</v>
      </c>
      <c r="B521" s="48" t="n">
        <v>15721909</v>
      </c>
    </row>
    <row r="522" customFormat="false" ht="12.75" hidden="false" customHeight="false" outlineLevel="0" collapsed="false">
      <c r="A522" s="47" t="n">
        <v>33.22</v>
      </c>
      <c r="B522" s="48" t="n">
        <v>15752135</v>
      </c>
    </row>
    <row r="523" customFormat="false" ht="12.75" hidden="false" customHeight="false" outlineLevel="0" collapsed="false">
      <c r="A523" s="47" t="n">
        <v>33.23</v>
      </c>
      <c r="B523" s="48" t="n">
        <v>15782396</v>
      </c>
    </row>
    <row r="524" customFormat="false" ht="12.75" hidden="false" customHeight="false" outlineLevel="0" collapsed="false">
      <c r="A524" s="47" t="n">
        <v>33.24</v>
      </c>
      <c r="B524" s="48" t="n">
        <v>15812692</v>
      </c>
    </row>
    <row r="525" customFormat="false" ht="12.75" hidden="false" customHeight="false" outlineLevel="0" collapsed="false">
      <c r="A525" s="47" t="n">
        <v>33.25</v>
      </c>
      <c r="B525" s="48" t="n">
        <v>15843023</v>
      </c>
    </row>
    <row r="526" customFormat="false" ht="12.75" hidden="false" customHeight="false" outlineLevel="0" collapsed="false">
      <c r="A526" s="47" t="n">
        <v>33.26</v>
      </c>
      <c r="B526" s="48" t="n">
        <v>15873389</v>
      </c>
    </row>
    <row r="527" customFormat="false" ht="12.75" hidden="false" customHeight="false" outlineLevel="0" collapsed="false">
      <c r="A527" s="47" t="n">
        <v>33.27</v>
      </c>
      <c r="B527" s="48" t="n">
        <v>15903792</v>
      </c>
    </row>
    <row r="528" customFormat="false" ht="12.75" hidden="false" customHeight="false" outlineLevel="0" collapsed="false">
      <c r="A528" s="47" t="n">
        <v>33.28</v>
      </c>
      <c r="B528" s="48" t="n">
        <v>15934229</v>
      </c>
    </row>
    <row r="529" customFormat="false" ht="12.75" hidden="false" customHeight="false" outlineLevel="0" collapsed="false">
      <c r="A529" s="47" t="n">
        <v>33.29</v>
      </c>
      <c r="B529" s="48" t="n">
        <v>15964701</v>
      </c>
    </row>
    <row r="530" customFormat="false" ht="12.75" hidden="false" customHeight="false" outlineLevel="0" collapsed="false">
      <c r="A530" s="47" t="n">
        <v>33.3</v>
      </c>
      <c r="B530" s="48" t="n">
        <v>15995209</v>
      </c>
    </row>
    <row r="531" customFormat="false" ht="12.75" hidden="false" customHeight="false" outlineLevel="0" collapsed="false">
      <c r="A531" s="47" t="n">
        <v>33.31</v>
      </c>
      <c r="B531" s="48" t="n">
        <v>16025753</v>
      </c>
    </row>
    <row r="532" customFormat="false" ht="12.75" hidden="false" customHeight="false" outlineLevel="0" collapsed="false">
      <c r="A532" s="47" t="n">
        <v>33.32</v>
      </c>
      <c r="B532" s="48" t="n">
        <v>16056330</v>
      </c>
    </row>
    <row r="533" customFormat="false" ht="12.75" hidden="false" customHeight="false" outlineLevel="0" collapsed="false">
      <c r="A533" s="47" t="n">
        <v>33.33</v>
      </c>
      <c r="B533" s="48" t="n">
        <v>16086944</v>
      </c>
    </row>
    <row r="534" customFormat="false" ht="12.75" hidden="false" customHeight="false" outlineLevel="0" collapsed="false">
      <c r="A534" s="47" t="n">
        <v>33.34</v>
      </c>
      <c r="B534" s="48" t="n">
        <v>16117593</v>
      </c>
    </row>
    <row r="535" customFormat="false" ht="12.75" hidden="false" customHeight="false" outlineLevel="0" collapsed="false">
      <c r="A535" s="47" t="n">
        <v>33.35</v>
      </c>
      <c r="B535" s="48" t="n">
        <v>16148278</v>
      </c>
    </row>
    <row r="536" customFormat="false" ht="12.75" hidden="false" customHeight="false" outlineLevel="0" collapsed="false">
      <c r="A536" s="47" t="n">
        <v>33.36</v>
      </c>
      <c r="B536" s="48" t="n">
        <v>16178997</v>
      </c>
    </row>
    <row r="537" customFormat="false" ht="12.75" hidden="false" customHeight="false" outlineLevel="0" collapsed="false">
      <c r="A537" s="47" t="n">
        <v>33.37</v>
      </c>
      <c r="B537" s="48" t="n">
        <v>16209752</v>
      </c>
    </row>
    <row r="538" customFormat="false" ht="12.75" hidden="false" customHeight="false" outlineLevel="0" collapsed="false">
      <c r="A538" s="47" t="n">
        <v>33.38</v>
      </c>
      <c r="B538" s="48" t="n">
        <v>16240542</v>
      </c>
    </row>
    <row r="539" customFormat="false" ht="12.75" hidden="false" customHeight="false" outlineLevel="0" collapsed="false">
      <c r="A539" s="47" t="n">
        <v>33.39</v>
      </c>
      <c r="B539" s="48" t="n">
        <v>16271369</v>
      </c>
    </row>
    <row r="540" customFormat="false" ht="12.75" hidden="false" customHeight="false" outlineLevel="0" collapsed="false">
      <c r="A540" s="47" t="n">
        <v>33.4</v>
      </c>
      <c r="B540" s="48" t="n">
        <v>16302230</v>
      </c>
    </row>
    <row r="541" customFormat="false" ht="12.75" hidden="false" customHeight="false" outlineLevel="0" collapsed="false">
      <c r="A541" s="47" t="n">
        <v>33.41</v>
      </c>
      <c r="B541" s="48" t="n">
        <v>16333128</v>
      </c>
    </row>
    <row r="542" customFormat="false" ht="12.75" hidden="false" customHeight="false" outlineLevel="0" collapsed="false">
      <c r="A542" s="47" t="n">
        <v>33.42</v>
      </c>
      <c r="B542" s="48" t="n">
        <v>16364059</v>
      </c>
    </row>
    <row r="543" customFormat="false" ht="12.75" hidden="false" customHeight="false" outlineLevel="0" collapsed="false">
      <c r="A543" s="47" t="n">
        <v>33.43</v>
      </c>
      <c r="B543" s="48" t="n">
        <v>16395027</v>
      </c>
    </row>
    <row r="544" customFormat="false" ht="12.75" hidden="false" customHeight="false" outlineLevel="0" collapsed="false">
      <c r="A544" s="47" t="n">
        <v>33.44</v>
      </c>
      <c r="B544" s="48" t="n">
        <v>16426031</v>
      </c>
    </row>
    <row r="545" customFormat="false" ht="12.75" hidden="false" customHeight="false" outlineLevel="0" collapsed="false">
      <c r="A545" s="47" t="n">
        <v>33.45</v>
      </c>
      <c r="B545" s="48" t="n">
        <v>16457070</v>
      </c>
    </row>
    <row r="546" customFormat="false" ht="12.75" hidden="false" customHeight="false" outlineLevel="0" collapsed="false">
      <c r="A546" s="47" t="n">
        <v>33.46</v>
      </c>
      <c r="B546" s="48" t="n">
        <v>16488144</v>
      </c>
    </row>
    <row r="547" customFormat="false" ht="12.75" hidden="false" customHeight="false" outlineLevel="0" collapsed="false">
      <c r="A547" s="47" t="n">
        <v>33.47</v>
      </c>
      <c r="B547" s="48" t="n">
        <v>16519254</v>
      </c>
    </row>
    <row r="548" customFormat="false" ht="12.75" hidden="false" customHeight="false" outlineLevel="0" collapsed="false">
      <c r="A548" s="47" t="n">
        <v>33.48</v>
      </c>
      <c r="B548" s="48" t="n">
        <v>16550398</v>
      </c>
    </row>
    <row r="549" customFormat="false" ht="12.75" hidden="false" customHeight="false" outlineLevel="0" collapsed="false">
      <c r="A549" s="47" t="n">
        <v>33.49</v>
      </c>
      <c r="B549" s="48" t="n">
        <v>16581579</v>
      </c>
    </row>
    <row r="550" customFormat="false" ht="12.75" hidden="false" customHeight="false" outlineLevel="0" collapsed="false">
      <c r="A550" s="47" t="n">
        <v>33.5</v>
      </c>
      <c r="B550" s="48" t="n">
        <v>16612796</v>
      </c>
    </row>
    <row r="551" customFormat="false" ht="12.75" hidden="false" customHeight="false" outlineLevel="0" collapsed="false">
      <c r="A551" s="47" t="n">
        <v>33.51</v>
      </c>
      <c r="B551" s="48" t="n">
        <v>16644049</v>
      </c>
    </row>
    <row r="552" customFormat="false" ht="12.75" hidden="false" customHeight="false" outlineLevel="0" collapsed="false">
      <c r="A552" s="47" t="n">
        <v>33.52</v>
      </c>
      <c r="B552" s="48" t="n">
        <v>16675336</v>
      </c>
    </row>
    <row r="553" customFormat="false" ht="12.75" hidden="false" customHeight="false" outlineLevel="0" collapsed="false">
      <c r="A553" s="47" t="n">
        <v>33.53</v>
      </c>
      <c r="B553" s="48" t="n">
        <v>16706659</v>
      </c>
    </row>
    <row r="554" customFormat="false" ht="12.75" hidden="false" customHeight="false" outlineLevel="0" collapsed="false">
      <c r="A554" s="47" t="n">
        <v>33.54</v>
      </c>
      <c r="B554" s="48" t="n">
        <v>16738017</v>
      </c>
    </row>
    <row r="555" customFormat="false" ht="12.75" hidden="false" customHeight="false" outlineLevel="0" collapsed="false">
      <c r="A555" s="47" t="n">
        <v>33.55</v>
      </c>
      <c r="B555" s="48" t="n">
        <v>16769413</v>
      </c>
    </row>
    <row r="556" customFormat="false" ht="12.75" hidden="false" customHeight="false" outlineLevel="0" collapsed="false">
      <c r="A556" s="47" t="n">
        <v>33.56</v>
      </c>
      <c r="B556" s="48" t="n">
        <v>16800843</v>
      </c>
    </row>
    <row r="557" customFormat="false" ht="12.75" hidden="false" customHeight="false" outlineLevel="0" collapsed="false">
      <c r="A557" s="47" t="n">
        <v>33.57</v>
      </c>
      <c r="B557" s="48" t="n">
        <v>16832308</v>
      </c>
    </row>
    <row r="558" customFormat="false" ht="12.75" hidden="false" customHeight="false" outlineLevel="0" collapsed="false">
      <c r="A558" s="47" t="n">
        <v>33.58</v>
      </c>
      <c r="B558" s="48" t="n">
        <v>16863811</v>
      </c>
    </row>
    <row r="559" customFormat="false" ht="12.75" hidden="false" customHeight="false" outlineLevel="0" collapsed="false">
      <c r="A559" s="47" t="n">
        <v>33.59</v>
      </c>
      <c r="B559" s="48" t="n">
        <v>16895348</v>
      </c>
    </row>
    <row r="560" customFormat="false" ht="12.75" hidden="false" customHeight="false" outlineLevel="0" collapsed="false">
      <c r="A560" s="47" t="n">
        <v>33.6</v>
      </c>
      <c r="B560" s="48" t="n">
        <v>16926920</v>
      </c>
    </row>
    <row r="561" customFormat="false" ht="12.75" hidden="false" customHeight="false" outlineLevel="0" collapsed="false">
      <c r="A561" s="46" t="n">
        <v>33.61</v>
      </c>
      <c r="B561" s="49" t="n">
        <v>16958529</v>
      </c>
    </row>
    <row r="562" customFormat="false" ht="12.75" hidden="false" customHeight="false" outlineLevel="0" collapsed="false">
      <c r="A562" s="47" t="n">
        <v>33.62</v>
      </c>
      <c r="B562" s="48" t="n">
        <v>16990174</v>
      </c>
    </row>
    <row r="563" customFormat="false" ht="12.75" hidden="false" customHeight="false" outlineLevel="0" collapsed="false">
      <c r="A563" s="47" t="n">
        <v>33.63</v>
      </c>
      <c r="B563" s="48" t="n">
        <v>17021854</v>
      </c>
    </row>
    <row r="564" customFormat="false" ht="12.75" hidden="false" customHeight="false" outlineLevel="0" collapsed="false">
      <c r="A564" s="47" t="n">
        <v>33.64</v>
      </c>
      <c r="B564" s="48" t="n">
        <v>17053570</v>
      </c>
    </row>
    <row r="565" customFormat="false" ht="12.75" hidden="false" customHeight="false" outlineLevel="0" collapsed="false">
      <c r="A565" s="47" t="n">
        <v>33.65</v>
      </c>
      <c r="B565" s="48" t="n">
        <v>17085322</v>
      </c>
    </row>
    <row r="566" customFormat="false" ht="12.75" hidden="false" customHeight="false" outlineLevel="0" collapsed="false">
      <c r="A566" s="47" t="n">
        <v>33.66</v>
      </c>
      <c r="B566" s="48" t="n">
        <v>17117109</v>
      </c>
    </row>
    <row r="567" customFormat="false" ht="12.75" hidden="false" customHeight="false" outlineLevel="0" collapsed="false">
      <c r="A567" s="47" t="n">
        <v>33.67</v>
      </c>
      <c r="B567" s="48" t="n">
        <v>17148933</v>
      </c>
    </row>
    <row r="568" customFormat="false" ht="12.75" hidden="false" customHeight="false" outlineLevel="0" collapsed="false">
      <c r="A568" s="47" t="n">
        <v>33.68</v>
      </c>
      <c r="B568" s="48" t="n">
        <v>17180792</v>
      </c>
    </row>
    <row r="569" customFormat="false" ht="12.75" hidden="false" customHeight="false" outlineLevel="0" collapsed="false">
      <c r="A569" s="47" t="n">
        <v>33.69</v>
      </c>
      <c r="B569" s="48" t="n">
        <v>17212688</v>
      </c>
    </row>
    <row r="570" customFormat="false" ht="12.75" hidden="false" customHeight="false" outlineLevel="0" collapsed="false">
      <c r="A570" s="47" t="n">
        <v>33.7</v>
      </c>
      <c r="B570" s="48" t="n">
        <v>17244619</v>
      </c>
    </row>
    <row r="571" customFormat="false" ht="12.75" hidden="false" customHeight="false" outlineLevel="0" collapsed="false">
      <c r="A571" s="47" t="n">
        <v>33.71</v>
      </c>
      <c r="B571" s="48" t="n">
        <v>17276584</v>
      </c>
    </row>
    <row r="572" customFormat="false" ht="12.75" hidden="false" customHeight="false" outlineLevel="0" collapsed="false">
      <c r="A572" s="47" t="n">
        <v>33.72</v>
      </c>
      <c r="B572" s="48" t="n">
        <v>17308588</v>
      </c>
    </row>
    <row r="573" customFormat="false" ht="12.75" hidden="false" customHeight="false" outlineLevel="0" collapsed="false">
      <c r="A573" s="47" t="n">
        <v>33.73</v>
      </c>
      <c r="B573" s="48" t="n">
        <v>17340626</v>
      </c>
    </row>
    <row r="574" customFormat="false" ht="12.75" hidden="false" customHeight="false" outlineLevel="0" collapsed="false">
      <c r="A574" s="47" t="n">
        <v>33.74</v>
      </c>
      <c r="B574" s="48" t="n">
        <v>17372700</v>
      </c>
    </row>
    <row r="575" customFormat="false" ht="12.75" hidden="false" customHeight="false" outlineLevel="0" collapsed="false">
      <c r="A575" s="47" t="n">
        <v>33.75</v>
      </c>
      <c r="B575" s="48" t="n">
        <v>17404811</v>
      </c>
    </row>
    <row r="576" customFormat="false" ht="12.75" hidden="false" customHeight="false" outlineLevel="0" collapsed="false">
      <c r="A576" s="47" t="n">
        <v>33.76</v>
      </c>
      <c r="B576" s="48" t="n">
        <v>17436958</v>
      </c>
    </row>
    <row r="577" customFormat="false" ht="12.75" hidden="false" customHeight="false" outlineLevel="0" collapsed="false">
      <c r="A577" s="47" t="n">
        <v>33.77</v>
      </c>
      <c r="B577" s="48" t="n">
        <v>17469140</v>
      </c>
    </row>
    <row r="578" customFormat="false" ht="12.75" hidden="false" customHeight="false" outlineLevel="0" collapsed="false">
      <c r="A578" s="47" t="n">
        <v>33.78</v>
      </c>
      <c r="B578" s="48" t="n">
        <v>17501358</v>
      </c>
    </row>
    <row r="579" customFormat="false" ht="12.75" hidden="false" customHeight="false" outlineLevel="0" collapsed="false">
      <c r="A579" s="47" t="n">
        <v>33.79</v>
      </c>
      <c r="B579" s="48" t="n">
        <v>17533612</v>
      </c>
    </row>
    <row r="580" customFormat="false" ht="12.75" hidden="false" customHeight="false" outlineLevel="0" collapsed="false">
      <c r="A580" s="47" t="n">
        <v>33.8</v>
      </c>
      <c r="B580" s="48" t="n">
        <v>17565903</v>
      </c>
    </row>
    <row r="581" customFormat="false" ht="12.75" hidden="false" customHeight="false" outlineLevel="0" collapsed="false">
      <c r="A581" s="47" t="n">
        <v>33.81</v>
      </c>
      <c r="B581" s="48" t="n">
        <v>17598229</v>
      </c>
    </row>
    <row r="582" customFormat="false" ht="12.75" hidden="false" customHeight="false" outlineLevel="0" collapsed="false">
      <c r="A582" s="47" t="n">
        <v>33.82</v>
      </c>
      <c r="B582" s="48" t="n">
        <v>17630591</v>
      </c>
    </row>
    <row r="583" customFormat="false" ht="12.75" hidden="false" customHeight="false" outlineLevel="0" collapsed="false">
      <c r="A583" s="47" t="n">
        <v>33.83</v>
      </c>
      <c r="B583" s="48" t="n">
        <v>17662990</v>
      </c>
    </row>
    <row r="584" customFormat="false" ht="12.75" hidden="false" customHeight="false" outlineLevel="0" collapsed="false">
      <c r="A584" s="47" t="n">
        <v>33.84</v>
      </c>
      <c r="B584" s="48" t="n">
        <v>17695424</v>
      </c>
    </row>
    <row r="585" customFormat="false" ht="12.75" hidden="false" customHeight="false" outlineLevel="0" collapsed="false">
      <c r="A585" s="47" t="n">
        <v>33.85</v>
      </c>
      <c r="B585" s="48" t="n">
        <v>17727894</v>
      </c>
    </row>
    <row r="586" customFormat="false" ht="12.75" hidden="false" customHeight="false" outlineLevel="0" collapsed="false">
      <c r="A586" s="47" t="n">
        <v>33.86</v>
      </c>
      <c r="B586" s="48" t="n">
        <v>17760401</v>
      </c>
    </row>
    <row r="587" customFormat="false" ht="12.75" hidden="false" customHeight="false" outlineLevel="0" collapsed="false">
      <c r="A587" s="47" t="n">
        <v>33.87</v>
      </c>
      <c r="B587" s="48" t="n">
        <v>17792944</v>
      </c>
    </row>
    <row r="588" customFormat="false" ht="12.75" hidden="false" customHeight="false" outlineLevel="0" collapsed="false">
      <c r="A588" s="47" t="n">
        <v>33.88</v>
      </c>
      <c r="B588" s="48" t="n">
        <v>17825523</v>
      </c>
    </row>
    <row r="589" customFormat="false" ht="12.75" hidden="false" customHeight="false" outlineLevel="0" collapsed="false">
      <c r="A589" s="47" t="n">
        <v>33.89</v>
      </c>
      <c r="B589" s="48" t="n">
        <v>17858137</v>
      </c>
    </row>
    <row r="590" customFormat="false" ht="12.75" hidden="false" customHeight="false" outlineLevel="0" collapsed="false">
      <c r="A590" s="47" t="n">
        <v>33.9</v>
      </c>
      <c r="B590" s="48" t="n">
        <v>17890788</v>
      </c>
    </row>
    <row r="591" customFormat="false" ht="12.75" hidden="false" customHeight="false" outlineLevel="0" collapsed="false">
      <c r="A591" s="47" t="n">
        <v>33.91</v>
      </c>
      <c r="B591" s="48" t="n">
        <v>17923476</v>
      </c>
    </row>
    <row r="592" customFormat="false" ht="12.75" hidden="false" customHeight="false" outlineLevel="0" collapsed="false">
      <c r="A592" s="47" t="n">
        <v>33.92</v>
      </c>
      <c r="B592" s="48" t="n">
        <v>17956198</v>
      </c>
    </row>
    <row r="593" customFormat="false" ht="12.75" hidden="false" customHeight="false" outlineLevel="0" collapsed="false">
      <c r="A593" s="47" t="n">
        <v>33.93</v>
      </c>
      <c r="B593" s="48" t="n">
        <v>17988958</v>
      </c>
    </row>
    <row r="594" customFormat="false" ht="12.75" hidden="false" customHeight="false" outlineLevel="0" collapsed="false">
      <c r="A594" s="47" t="n">
        <v>33.94</v>
      </c>
      <c r="B594" s="48" t="n">
        <v>18021754</v>
      </c>
    </row>
    <row r="595" customFormat="false" ht="12.75" hidden="false" customHeight="false" outlineLevel="0" collapsed="false">
      <c r="A595" s="47" t="n">
        <v>33.95</v>
      </c>
      <c r="B595" s="48" t="n">
        <v>18054586</v>
      </c>
    </row>
    <row r="596" customFormat="false" ht="12.75" hidden="false" customHeight="false" outlineLevel="0" collapsed="false">
      <c r="A596" s="47" t="n">
        <v>33.96</v>
      </c>
      <c r="B596" s="48" t="n">
        <v>18087454</v>
      </c>
    </row>
    <row r="597" customFormat="false" ht="12.75" hidden="false" customHeight="false" outlineLevel="0" collapsed="false">
      <c r="A597" s="47" t="n">
        <v>33.97</v>
      </c>
      <c r="B597" s="48" t="n">
        <v>18120359</v>
      </c>
    </row>
    <row r="598" customFormat="false" ht="12.75" hidden="false" customHeight="false" outlineLevel="0" collapsed="false">
      <c r="A598" s="47" t="n">
        <v>33.98</v>
      </c>
      <c r="B598" s="48" t="n">
        <v>18153299</v>
      </c>
    </row>
    <row r="599" customFormat="false" ht="12.75" hidden="false" customHeight="false" outlineLevel="0" collapsed="false">
      <c r="A599" s="46" t="n">
        <v>33.99</v>
      </c>
      <c r="B599" s="50" t="n">
        <v>18186277</v>
      </c>
    </row>
    <row r="600" customFormat="false" ht="12.75" hidden="false" customHeight="false" outlineLevel="0" collapsed="false">
      <c r="A600" s="47" t="n">
        <v>34</v>
      </c>
      <c r="B600" s="48" t="n">
        <v>18219290</v>
      </c>
    </row>
    <row r="601" customFormat="false" ht="12.75" hidden="false" customHeight="false" outlineLevel="0" collapsed="false">
      <c r="A601" s="46" t="n">
        <v>34.01</v>
      </c>
      <c r="B601" s="48" t="n">
        <v>18252338</v>
      </c>
    </row>
    <row r="602" customFormat="false" ht="12.75" hidden="false" customHeight="false" outlineLevel="0" collapsed="false">
      <c r="A602" s="47" t="n">
        <v>34.02</v>
      </c>
      <c r="B602" s="48" t="n">
        <v>18285424</v>
      </c>
    </row>
    <row r="603" customFormat="false" ht="12.75" hidden="false" customHeight="false" outlineLevel="0" collapsed="false">
      <c r="A603" s="46" t="n">
        <v>34.03</v>
      </c>
      <c r="B603" s="48" t="n">
        <v>18318547</v>
      </c>
    </row>
    <row r="604" customFormat="false" ht="12.75" hidden="false" customHeight="false" outlineLevel="0" collapsed="false">
      <c r="A604" s="47" t="n">
        <v>34.04</v>
      </c>
      <c r="B604" s="48" t="n">
        <v>18351705</v>
      </c>
    </row>
    <row r="605" customFormat="false" ht="12.75" hidden="false" customHeight="false" outlineLevel="0" collapsed="false">
      <c r="A605" s="46" t="n">
        <v>34.05</v>
      </c>
      <c r="B605" s="48" t="n">
        <v>18384899</v>
      </c>
    </row>
    <row r="606" customFormat="false" ht="12.75" hidden="false" customHeight="false" outlineLevel="0" collapsed="false">
      <c r="A606" s="47" t="n">
        <v>34.06</v>
      </c>
      <c r="B606" s="48" t="n">
        <v>18418130</v>
      </c>
    </row>
    <row r="607" customFormat="false" ht="12.75" hidden="false" customHeight="false" outlineLevel="0" collapsed="false">
      <c r="A607" s="46" t="n">
        <v>34.07</v>
      </c>
      <c r="B607" s="48" t="n">
        <v>18451399</v>
      </c>
    </row>
    <row r="608" customFormat="false" ht="12.75" hidden="false" customHeight="false" outlineLevel="0" collapsed="false">
      <c r="A608" s="47" t="n">
        <v>34.08</v>
      </c>
      <c r="B608" s="48" t="n">
        <v>18484702</v>
      </c>
    </row>
    <row r="609" customFormat="false" ht="12.75" hidden="false" customHeight="false" outlineLevel="0" collapsed="false">
      <c r="A609" s="46" t="n">
        <v>34.09</v>
      </c>
      <c r="B609" s="48" t="n">
        <v>18518042</v>
      </c>
    </row>
    <row r="610" customFormat="false" ht="12.75" hidden="false" customHeight="false" outlineLevel="0" collapsed="false">
      <c r="A610" s="47" t="n">
        <v>34.1</v>
      </c>
      <c r="B610" s="48" t="n">
        <v>18551419</v>
      </c>
    </row>
    <row r="611" customFormat="false" ht="12.75" hidden="false" customHeight="false" outlineLevel="0" collapsed="false">
      <c r="A611" s="46" t="n">
        <v>34.11</v>
      </c>
      <c r="B611" s="48" t="n">
        <v>18584832</v>
      </c>
    </row>
    <row r="612" customFormat="false" ht="12.75" hidden="false" customHeight="false" outlineLevel="0" collapsed="false">
      <c r="A612" s="47" t="n">
        <v>34.12</v>
      </c>
      <c r="B612" s="48" t="n">
        <v>18618282</v>
      </c>
    </row>
    <row r="613" customFormat="false" ht="12.75" hidden="false" customHeight="false" outlineLevel="0" collapsed="false">
      <c r="A613" s="46" t="n">
        <v>34.13</v>
      </c>
      <c r="B613" s="48" t="n">
        <v>18651768</v>
      </c>
    </row>
    <row r="614" customFormat="false" ht="12.75" hidden="false" customHeight="false" outlineLevel="0" collapsed="false">
      <c r="A614" s="47" t="n">
        <v>34.14</v>
      </c>
      <c r="B614" s="48" t="n">
        <v>18685290</v>
      </c>
    </row>
    <row r="615" customFormat="false" ht="12.75" hidden="false" customHeight="false" outlineLevel="0" collapsed="false">
      <c r="A615" s="46" t="n">
        <v>34.15</v>
      </c>
      <c r="B615" s="48" t="n">
        <v>18718849</v>
      </c>
    </row>
    <row r="616" customFormat="false" ht="12.75" hidden="false" customHeight="false" outlineLevel="0" collapsed="false">
      <c r="A616" s="47" t="n">
        <v>34.16</v>
      </c>
      <c r="B616" s="48" t="n">
        <v>18752445</v>
      </c>
    </row>
    <row r="617" customFormat="false" ht="12.75" hidden="false" customHeight="false" outlineLevel="0" collapsed="false">
      <c r="A617" s="46" t="n">
        <v>34.17</v>
      </c>
      <c r="B617" s="48" t="n">
        <v>18786086</v>
      </c>
    </row>
    <row r="618" customFormat="false" ht="12.75" hidden="false" customHeight="false" outlineLevel="0" collapsed="false">
      <c r="A618" s="47" t="n">
        <v>34.18</v>
      </c>
      <c r="B618" s="48" t="n">
        <v>18819744</v>
      </c>
    </row>
    <row r="619" customFormat="false" ht="12.75" hidden="false" customHeight="false" outlineLevel="0" collapsed="false">
      <c r="A619" s="46" t="n">
        <v>34.19</v>
      </c>
      <c r="B619" s="48" t="n">
        <v>18853450</v>
      </c>
    </row>
    <row r="620" customFormat="false" ht="12.75" hidden="false" customHeight="false" outlineLevel="0" collapsed="false">
      <c r="A620" s="47" t="n">
        <v>34.2</v>
      </c>
      <c r="B620" s="48" t="n">
        <v>18887191</v>
      </c>
    </row>
    <row r="621" customFormat="false" ht="12.75" hidden="false" customHeight="false" outlineLevel="0" collapsed="false">
      <c r="A621" s="46" t="n">
        <v>34.21</v>
      </c>
      <c r="B621" s="48" t="n">
        <v>18920969</v>
      </c>
    </row>
    <row r="622" customFormat="false" ht="12.75" hidden="false" customHeight="false" outlineLevel="0" collapsed="false">
      <c r="A622" s="47" t="n">
        <v>34.22</v>
      </c>
      <c r="B622" s="48" t="n">
        <v>18954785</v>
      </c>
    </row>
    <row r="623" customFormat="false" ht="12.75" hidden="false" customHeight="false" outlineLevel="0" collapsed="false">
      <c r="A623" s="46" t="n">
        <v>34.23</v>
      </c>
      <c r="B623" s="48" t="n">
        <v>18988637</v>
      </c>
    </row>
    <row r="624" customFormat="false" ht="12.75" hidden="false" customHeight="false" outlineLevel="0" collapsed="false">
      <c r="A624" s="47" t="n">
        <v>34.24</v>
      </c>
      <c r="B624" s="48" t="n">
        <v>19022525</v>
      </c>
    </row>
    <row r="625" customFormat="false" ht="12.75" hidden="false" customHeight="false" outlineLevel="0" collapsed="false">
      <c r="A625" s="46" t="n">
        <v>34.25</v>
      </c>
      <c r="B625" s="48" t="n">
        <v>19056448</v>
      </c>
    </row>
    <row r="626" customFormat="false" ht="12.75" hidden="false" customHeight="false" outlineLevel="0" collapsed="false">
      <c r="A626" s="47" t="n">
        <v>34.26</v>
      </c>
      <c r="B626" s="48" t="n">
        <v>19090410</v>
      </c>
    </row>
    <row r="627" customFormat="false" ht="12.75" hidden="false" customHeight="false" outlineLevel="0" collapsed="false">
      <c r="A627" s="46" t="n">
        <v>34.27</v>
      </c>
      <c r="B627" s="48" t="n">
        <v>19124408</v>
      </c>
    </row>
    <row r="628" customFormat="false" ht="12.75" hidden="false" customHeight="false" outlineLevel="0" collapsed="false">
      <c r="A628" s="47" t="n">
        <v>34.28</v>
      </c>
      <c r="B628" s="48" t="n">
        <v>19158442</v>
      </c>
    </row>
    <row r="629" customFormat="false" ht="12.75" hidden="false" customHeight="false" outlineLevel="0" collapsed="false">
      <c r="A629" s="46" t="n">
        <v>34.29</v>
      </c>
      <c r="B629" s="48" t="n">
        <v>19192514</v>
      </c>
    </row>
    <row r="630" customFormat="false" ht="12.75" hidden="false" customHeight="false" outlineLevel="0" collapsed="false">
      <c r="A630" s="47" t="n">
        <v>34.3</v>
      </c>
      <c r="B630" s="48" t="n">
        <v>19226621</v>
      </c>
    </row>
    <row r="631" customFormat="false" ht="12.75" hidden="false" customHeight="false" outlineLevel="0" collapsed="false">
      <c r="A631" s="46" t="n">
        <v>34.31</v>
      </c>
      <c r="B631" s="49" t="n">
        <v>19260767</v>
      </c>
    </row>
    <row r="632" customFormat="false" ht="12.75" hidden="false" customHeight="false" outlineLevel="0" collapsed="false">
      <c r="A632" s="47" t="n">
        <v>34.32</v>
      </c>
      <c r="B632" s="48" t="n">
        <v>19294948</v>
      </c>
    </row>
    <row r="633" customFormat="false" ht="12.75" hidden="false" customHeight="false" outlineLevel="0" collapsed="false">
      <c r="A633" s="47" t="n">
        <v>34.33</v>
      </c>
      <c r="B633" s="48" t="n">
        <v>19329166</v>
      </c>
    </row>
    <row r="634" customFormat="false" ht="12.75" hidden="false" customHeight="false" outlineLevel="0" collapsed="false">
      <c r="A634" s="47" t="n">
        <v>34.34</v>
      </c>
      <c r="B634" s="48" t="n">
        <v>19363420</v>
      </c>
    </row>
    <row r="635" customFormat="false" ht="12.75" hidden="false" customHeight="false" outlineLevel="0" collapsed="false">
      <c r="A635" s="47" t="n">
        <v>34.35</v>
      </c>
      <c r="B635" s="48" t="n">
        <v>19397713</v>
      </c>
    </row>
    <row r="636" customFormat="false" ht="12.75" hidden="false" customHeight="false" outlineLevel="0" collapsed="false">
      <c r="A636" s="47" t="n">
        <v>34.36</v>
      </c>
      <c r="B636" s="48" t="n">
        <v>19432041</v>
      </c>
    </row>
    <row r="637" customFormat="false" ht="12.75" hidden="false" customHeight="false" outlineLevel="0" collapsed="false">
      <c r="A637" s="47" t="n">
        <v>34.37</v>
      </c>
      <c r="B637" s="48" t="n">
        <v>19466406</v>
      </c>
    </row>
    <row r="638" customFormat="false" ht="12.75" hidden="false" customHeight="false" outlineLevel="0" collapsed="false">
      <c r="A638" s="47" t="n">
        <v>34.38</v>
      </c>
      <c r="B638" s="48" t="n">
        <v>19500808</v>
      </c>
    </row>
    <row r="639" customFormat="false" ht="12.75" hidden="false" customHeight="false" outlineLevel="0" collapsed="false">
      <c r="A639" s="47" t="n">
        <v>34.39</v>
      </c>
      <c r="B639" s="48" t="n">
        <v>19535247</v>
      </c>
    </row>
    <row r="640" customFormat="false" ht="12.75" hidden="false" customHeight="false" outlineLevel="0" collapsed="false">
      <c r="A640" s="47" t="n">
        <v>34.4</v>
      </c>
      <c r="B640" s="48" t="n">
        <v>19569721</v>
      </c>
    </row>
    <row r="641" customFormat="false" ht="12.75" hidden="false" customHeight="false" outlineLevel="0" collapsed="false">
      <c r="A641" s="47" t="n">
        <v>34.41</v>
      </c>
      <c r="B641" s="48" t="n">
        <v>19604235</v>
      </c>
    </row>
    <row r="642" customFormat="false" ht="12.75" hidden="false" customHeight="false" outlineLevel="0" collapsed="false">
      <c r="A642" s="47" t="n">
        <v>34.42</v>
      </c>
      <c r="B642" s="48" t="n">
        <v>19638783</v>
      </c>
    </row>
    <row r="643" customFormat="false" ht="12.75" hidden="false" customHeight="false" outlineLevel="0" collapsed="false">
      <c r="A643" s="47" t="n">
        <v>34.43</v>
      </c>
      <c r="B643" s="48" t="n">
        <v>19673370</v>
      </c>
    </row>
    <row r="644" customFormat="false" ht="12.75" hidden="false" customHeight="false" outlineLevel="0" collapsed="false">
      <c r="A644" s="47" t="n">
        <v>34.44</v>
      </c>
      <c r="B644" s="48" t="n">
        <v>19707993</v>
      </c>
    </row>
    <row r="645" customFormat="false" ht="12.75" hidden="false" customHeight="false" outlineLevel="0" collapsed="false">
      <c r="A645" s="47" t="n">
        <v>34.45</v>
      </c>
      <c r="B645" s="48" t="n">
        <v>19742653</v>
      </c>
    </row>
    <row r="646" customFormat="false" ht="12.75" hidden="false" customHeight="false" outlineLevel="0" collapsed="false">
      <c r="A646" s="47" t="n">
        <v>34.46</v>
      </c>
      <c r="B646" s="48" t="n">
        <v>19777350</v>
      </c>
    </row>
    <row r="647" customFormat="false" ht="12.75" hidden="false" customHeight="false" outlineLevel="0" collapsed="false">
      <c r="A647" s="47" t="n">
        <v>34.47</v>
      </c>
      <c r="B647" s="48" t="n">
        <v>19812084</v>
      </c>
    </row>
    <row r="648" customFormat="false" ht="12.75" hidden="false" customHeight="false" outlineLevel="0" collapsed="false">
      <c r="A648" s="47" t="n">
        <v>34.48</v>
      </c>
      <c r="B648" s="48" t="n">
        <v>19846855</v>
      </c>
    </row>
    <row r="649" customFormat="false" ht="12.75" hidden="false" customHeight="false" outlineLevel="0" collapsed="false">
      <c r="A649" s="47" t="n">
        <v>34.49</v>
      </c>
      <c r="B649" s="48" t="n">
        <v>19881663</v>
      </c>
    </row>
    <row r="650" customFormat="false" ht="12.75" hidden="false" customHeight="false" outlineLevel="0" collapsed="false">
      <c r="A650" s="47" t="n">
        <v>34.5</v>
      </c>
      <c r="B650" s="48" t="n">
        <v>19916508</v>
      </c>
    </row>
    <row r="651" customFormat="false" ht="12.75" hidden="false" customHeight="false" outlineLevel="0" collapsed="false">
      <c r="A651" s="47" t="n">
        <v>34.51</v>
      </c>
      <c r="B651" s="48" t="n">
        <v>19951388</v>
      </c>
    </row>
    <row r="652" customFormat="false" ht="12.75" hidden="false" customHeight="false" outlineLevel="0" collapsed="false">
      <c r="A652" s="47" t="n">
        <v>34.52</v>
      </c>
      <c r="B652" s="48" t="n">
        <v>19986307</v>
      </c>
    </row>
    <row r="653" customFormat="false" ht="12.75" hidden="false" customHeight="false" outlineLevel="0" collapsed="false">
      <c r="A653" s="47" t="n">
        <v>34.53</v>
      </c>
      <c r="B653" s="48" t="n">
        <v>20021263</v>
      </c>
    </row>
    <row r="654" customFormat="false" ht="12.75" hidden="false" customHeight="false" outlineLevel="0" collapsed="false">
      <c r="A654" s="47" t="n">
        <v>34.54</v>
      </c>
      <c r="B654" s="48" t="n">
        <v>20056256</v>
      </c>
    </row>
    <row r="655" customFormat="false" ht="12.75" hidden="false" customHeight="false" outlineLevel="0" collapsed="false">
      <c r="A655" s="47" t="n">
        <v>34.55</v>
      </c>
      <c r="B655" s="48" t="n">
        <v>20091286</v>
      </c>
    </row>
    <row r="656" customFormat="false" ht="12.75" hidden="false" customHeight="false" outlineLevel="0" collapsed="false">
      <c r="A656" s="47" t="n">
        <v>34.56</v>
      </c>
      <c r="B656" s="48" t="n">
        <v>20126352</v>
      </c>
    </row>
    <row r="657" customFormat="false" ht="12.75" hidden="false" customHeight="false" outlineLevel="0" collapsed="false">
      <c r="A657" s="47" t="n">
        <v>34.57</v>
      </c>
      <c r="B657" s="48" t="n">
        <v>20161456</v>
      </c>
    </row>
    <row r="658" customFormat="false" ht="12.75" hidden="false" customHeight="false" outlineLevel="0" collapsed="false">
      <c r="A658" s="47" t="n">
        <v>34.58</v>
      </c>
      <c r="B658" s="48" t="n">
        <v>20193597</v>
      </c>
    </row>
    <row r="659" customFormat="false" ht="12.75" hidden="false" customHeight="false" outlineLevel="0" collapsed="false">
      <c r="A659" s="47" t="n">
        <v>34.59</v>
      </c>
      <c r="B659" s="48" t="n">
        <v>20231775</v>
      </c>
    </row>
    <row r="660" customFormat="false" ht="12.75" hidden="false" customHeight="false" outlineLevel="0" collapsed="false">
      <c r="A660" s="47" t="n">
        <v>34.6</v>
      </c>
      <c r="B660" s="48" t="n">
        <v>20266990</v>
      </c>
    </row>
    <row r="661" customFormat="false" ht="12.75" hidden="false" customHeight="false" outlineLevel="0" collapsed="false">
      <c r="A661" s="47" t="n">
        <v>34.61</v>
      </c>
      <c r="B661" s="48" t="n">
        <v>20302242</v>
      </c>
    </row>
    <row r="662" customFormat="false" ht="12.75" hidden="false" customHeight="false" outlineLevel="0" collapsed="false">
      <c r="A662" s="47" t="n">
        <v>34.62</v>
      </c>
      <c r="B662" s="48" t="n">
        <v>20337532</v>
      </c>
    </row>
    <row r="663" customFormat="false" ht="12.75" hidden="false" customHeight="false" outlineLevel="0" collapsed="false">
      <c r="A663" s="47" t="n">
        <v>34.63</v>
      </c>
      <c r="B663" s="48" t="n">
        <v>20372859</v>
      </c>
    </row>
    <row r="664" customFormat="false" ht="12.75" hidden="false" customHeight="false" outlineLevel="0" collapsed="false">
      <c r="A664" s="47" t="n">
        <v>34.64</v>
      </c>
      <c r="B664" s="48" t="n">
        <v>20408222</v>
      </c>
    </row>
    <row r="665" customFormat="false" ht="12.75" hidden="false" customHeight="false" outlineLevel="0" collapsed="false">
      <c r="A665" s="47" t="n">
        <v>34.65</v>
      </c>
      <c r="B665" s="48" t="n">
        <v>20443624</v>
      </c>
    </row>
    <row r="666" customFormat="false" ht="12.75" hidden="false" customHeight="false" outlineLevel="0" collapsed="false">
      <c r="A666" s="47" t="n">
        <v>34.66</v>
      </c>
      <c r="B666" s="48" t="n">
        <v>20479061</v>
      </c>
    </row>
    <row r="667" customFormat="false" ht="12.75" hidden="false" customHeight="false" outlineLevel="0" collapsed="false">
      <c r="A667" s="47" t="n">
        <v>34.67</v>
      </c>
      <c r="B667" s="48" t="n">
        <v>20514537</v>
      </c>
    </row>
    <row r="668" customFormat="false" ht="12.75" hidden="false" customHeight="false" outlineLevel="0" collapsed="false">
      <c r="A668" s="47" t="n">
        <v>34.68</v>
      </c>
      <c r="B668" s="48" t="n">
        <v>20550050</v>
      </c>
    </row>
    <row r="669" customFormat="false" ht="12.75" hidden="false" customHeight="false" outlineLevel="0" collapsed="false">
      <c r="A669" s="47" t="n">
        <v>34.69</v>
      </c>
      <c r="B669" s="48" t="n">
        <v>20585599</v>
      </c>
    </row>
    <row r="670" customFormat="false" ht="12.75" hidden="false" customHeight="false" outlineLevel="0" collapsed="false">
      <c r="A670" s="47" t="n">
        <v>34.7</v>
      </c>
      <c r="B670" s="48" t="n">
        <v>20621186</v>
      </c>
    </row>
    <row r="671" customFormat="false" ht="12.75" hidden="false" customHeight="false" outlineLevel="0" collapsed="false">
      <c r="A671" s="47" t="n">
        <v>34.71</v>
      </c>
      <c r="B671" s="48" t="n">
        <v>20656810</v>
      </c>
    </row>
    <row r="672" customFormat="false" ht="12.75" hidden="false" customHeight="false" outlineLevel="0" collapsed="false">
      <c r="A672" s="47" t="n">
        <v>34.72</v>
      </c>
      <c r="B672" s="48" t="n">
        <v>20692872</v>
      </c>
    </row>
    <row r="673" customFormat="false" ht="12.75" hidden="false" customHeight="false" outlineLevel="0" collapsed="false">
      <c r="A673" s="47" t="n">
        <v>34.73</v>
      </c>
      <c r="B673" s="48" t="n">
        <v>20728171</v>
      </c>
    </row>
    <row r="674" customFormat="false" ht="12.75" hidden="false" customHeight="false" outlineLevel="0" collapsed="false">
      <c r="A674" s="47" t="n">
        <v>34.74</v>
      </c>
      <c r="B674" s="48" t="n">
        <v>20763906</v>
      </c>
    </row>
    <row r="675" customFormat="false" ht="12.75" hidden="false" customHeight="false" outlineLevel="0" collapsed="false">
      <c r="A675" s="47" t="n">
        <v>34.75</v>
      </c>
      <c r="B675" s="48" t="n">
        <v>20799680</v>
      </c>
    </row>
    <row r="676" customFormat="false" ht="12.75" hidden="false" customHeight="false" outlineLevel="0" collapsed="false">
      <c r="A676" s="47" t="n">
        <v>34.76</v>
      </c>
      <c r="B676" s="48" t="n">
        <v>20835491</v>
      </c>
    </row>
    <row r="677" customFormat="false" ht="12.75" hidden="false" customHeight="false" outlineLevel="0" collapsed="false">
      <c r="A677" s="47" t="n">
        <v>34.77</v>
      </c>
      <c r="B677" s="48" t="n">
        <v>20871339</v>
      </c>
    </row>
    <row r="678" customFormat="false" ht="12.75" hidden="false" customHeight="false" outlineLevel="0" collapsed="false">
      <c r="A678" s="47" t="n">
        <v>34.78</v>
      </c>
      <c r="B678" s="48" t="n">
        <v>20907223</v>
      </c>
    </row>
    <row r="679" customFormat="false" ht="12.75" hidden="false" customHeight="false" outlineLevel="0" collapsed="false">
      <c r="A679" s="47" t="n">
        <v>34.79</v>
      </c>
      <c r="B679" s="48" t="n">
        <v>20943146</v>
      </c>
    </row>
    <row r="680" customFormat="false" ht="12.75" hidden="false" customHeight="false" outlineLevel="0" collapsed="false">
      <c r="A680" s="47" t="n">
        <v>34.8</v>
      </c>
      <c r="B680" s="48" t="n">
        <v>20979107</v>
      </c>
    </row>
    <row r="681" customFormat="false" ht="12.75" hidden="false" customHeight="false" outlineLevel="0" collapsed="false">
      <c r="A681" s="47" t="n">
        <v>34.81</v>
      </c>
      <c r="B681" s="48" t="n">
        <v>21015104</v>
      </c>
    </row>
    <row r="682" customFormat="false" ht="12.75" hidden="false" customHeight="false" outlineLevel="0" collapsed="false">
      <c r="A682" s="47" t="n">
        <v>34.82</v>
      </c>
      <c r="B682" s="48" t="n">
        <v>21051139</v>
      </c>
    </row>
    <row r="683" customFormat="false" ht="12.75" hidden="false" customHeight="false" outlineLevel="0" collapsed="false">
      <c r="A683" s="47" t="n">
        <v>34.83</v>
      </c>
      <c r="B683" s="48" t="n">
        <v>21087212</v>
      </c>
    </row>
    <row r="684" customFormat="false" ht="12.75" hidden="false" customHeight="false" outlineLevel="0" collapsed="false">
      <c r="A684" s="47" t="n">
        <v>34.84</v>
      </c>
      <c r="B684" s="48" t="n">
        <v>21123321</v>
      </c>
    </row>
    <row r="685" customFormat="false" ht="12.75" hidden="false" customHeight="false" outlineLevel="0" collapsed="false">
      <c r="A685" s="47" t="n">
        <v>34.85</v>
      </c>
      <c r="B685" s="48" t="n">
        <v>21159469</v>
      </c>
    </row>
    <row r="686" customFormat="false" ht="12.75" hidden="false" customHeight="false" outlineLevel="0" collapsed="false">
      <c r="A686" s="47" t="n">
        <v>34.86</v>
      </c>
      <c r="B686" s="48" t="n">
        <v>21195654</v>
      </c>
    </row>
    <row r="687" customFormat="false" ht="12.75" hidden="false" customHeight="false" outlineLevel="0" collapsed="false">
      <c r="A687" s="47" t="n">
        <v>34.87</v>
      </c>
      <c r="B687" s="48" t="n">
        <v>21231875</v>
      </c>
    </row>
    <row r="688" customFormat="false" ht="12.75" hidden="false" customHeight="false" outlineLevel="0" collapsed="false">
      <c r="A688" s="47" t="n">
        <v>34.88</v>
      </c>
      <c r="B688" s="48" t="n">
        <v>21268135</v>
      </c>
    </row>
    <row r="689" customFormat="false" ht="12.75" hidden="false" customHeight="false" outlineLevel="0" collapsed="false">
      <c r="A689" s="47" t="n">
        <v>34.89</v>
      </c>
      <c r="B689" s="48" t="n">
        <v>21304432</v>
      </c>
    </row>
    <row r="690" customFormat="false" ht="12.75" hidden="false" customHeight="false" outlineLevel="0" collapsed="false">
      <c r="A690" s="47" t="n">
        <v>34.9</v>
      </c>
      <c r="B690" s="48" t="n">
        <v>21340767</v>
      </c>
    </row>
    <row r="691" customFormat="false" ht="12.75" hidden="false" customHeight="false" outlineLevel="0" collapsed="false">
      <c r="A691" s="47" t="n">
        <v>34.91</v>
      </c>
      <c r="B691" s="48" t="n">
        <v>21377140</v>
      </c>
    </row>
    <row r="692" customFormat="false" ht="12.75" hidden="false" customHeight="false" outlineLevel="0" collapsed="false">
      <c r="A692" s="47" t="n">
        <v>34.92</v>
      </c>
      <c r="B692" s="48" t="n">
        <v>21413549</v>
      </c>
    </row>
    <row r="693" customFormat="false" ht="12.75" hidden="false" customHeight="false" outlineLevel="0" collapsed="false">
      <c r="A693" s="47" t="n">
        <v>34.93</v>
      </c>
      <c r="B693" s="48" t="n">
        <v>21449997</v>
      </c>
    </row>
    <row r="694" customFormat="false" ht="12.75" hidden="false" customHeight="false" outlineLevel="0" collapsed="false">
      <c r="A694" s="47" t="n">
        <v>34.94</v>
      </c>
      <c r="B694" s="48" t="n">
        <v>21486482</v>
      </c>
    </row>
    <row r="695" customFormat="false" ht="12.75" hidden="false" customHeight="false" outlineLevel="0" collapsed="false">
      <c r="A695" s="47" t="n">
        <v>34.95</v>
      </c>
      <c r="B695" s="48" t="n">
        <v>21523004</v>
      </c>
    </row>
    <row r="696" customFormat="false" ht="12.75" hidden="false" customHeight="false" outlineLevel="0" collapsed="false">
      <c r="A696" s="47" t="n">
        <v>34.96</v>
      </c>
      <c r="B696" s="48" t="n">
        <v>21559564</v>
      </c>
    </row>
    <row r="697" customFormat="false" ht="12.75" hidden="false" customHeight="false" outlineLevel="0" collapsed="false">
      <c r="A697" s="47" t="n">
        <v>34.97</v>
      </c>
      <c r="B697" s="48" t="n">
        <v>21596161</v>
      </c>
    </row>
    <row r="698" customFormat="false" ht="12.75" hidden="false" customHeight="false" outlineLevel="0" collapsed="false">
      <c r="A698" s="47" t="n">
        <v>34.98</v>
      </c>
      <c r="B698" s="48" t="n">
        <v>21632797</v>
      </c>
    </row>
    <row r="699" customFormat="false" ht="12.75" hidden="false" customHeight="false" outlineLevel="0" collapsed="false">
      <c r="A699" s="47" t="n">
        <v>34.99</v>
      </c>
      <c r="B699" s="48" t="n">
        <v>21669469</v>
      </c>
    </row>
    <row r="700" customFormat="false" ht="12.75" hidden="false" customHeight="false" outlineLevel="0" collapsed="false">
      <c r="A700" s="47" t="n">
        <v>35</v>
      </c>
      <c r="B700" s="48" t="n">
        <v>21687518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W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G26" activeCellId="0" sqref="AG26"/>
    </sheetView>
  </sheetViews>
  <sheetFormatPr defaultRowHeight="11.25" zeroHeight="false" outlineLevelRow="0" outlineLevelCol="0"/>
  <cols>
    <col collapsed="false" customWidth="true" hidden="false" outlineLevel="0" max="1" min="1" style="51" width="8.98"/>
    <col collapsed="false" customWidth="true" hidden="false" outlineLevel="0" max="2" min="2" style="51" width="5.7"/>
    <col collapsed="false" customWidth="true" hidden="false" outlineLevel="0" max="73" min="3" style="52" width="5.7"/>
    <col collapsed="false" customWidth="true" hidden="false" outlineLevel="0" max="257" min="74" style="52" width="11.4"/>
    <col collapsed="false" customWidth="true" hidden="false" outlineLevel="0" max="1025" min="258" style="0" width="11.4"/>
  </cols>
  <sheetData>
    <row r="1" customFormat="false" ht="12" hidden="false" customHeight="false" outlineLevel="0" collapsed="false">
      <c r="A1" s="53"/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</row>
    <row r="2" customFormat="false" ht="12" hidden="false" customHeight="false" outlineLevel="0" collapsed="false">
      <c r="A2" s="53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</row>
    <row r="3" customFormat="false" ht="11.25" hidden="false" customHeight="false" outlineLevel="0" collapsed="false">
      <c r="A3" s="56" t="s">
        <v>20</v>
      </c>
      <c r="B3" s="56" t="n">
        <v>5.96</v>
      </c>
      <c r="C3" s="57"/>
      <c r="D3" s="58" t="s">
        <v>21</v>
      </c>
      <c r="E3" s="57" t="n">
        <v>31.54</v>
      </c>
      <c r="F3" s="59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</row>
    <row r="4" customFormat="false" ht="12" hidden="false" customHeight="false" outlineLevel="0" collapsed="false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</row>
    <row r="5" s="62" customFormat="true" ht="14.1" hidden="false" customHeight="true" outlineLevel="0" collapsed="false">
      <c r="A5" s="60" t="s">
        <v>7</v>
      </c>
      <c r="B5" s="60" t="s">
        <v>22</v>
      </c>
      <c r="C5" s="61" t="s">
        <v>23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52"/>
    </row>
    <row r="6" s="67" customFormat="true" ht="14.1" hidden="false" customHeight="true" outlineLevel="0" collapsed="false">
      <c r="A6" s="60"/>
      <c r="B6" s="60"/>
      <c r="C6" s="63" t="n">
        <v>0</v>
      </c>
      <c r="D6" s="64" t="n">
        <v>0.05</v>
      </c>
      <c r="E6" s="64" t="n">
        <v>0.1</v>
      </c>
      <c r="F6" s="64" t="n">
        <v>0.15</v>
      </c>
      <c r="G6" s="64" t="n">
        <v>0.2</v>
      </c>
      <c r="H6" s="64" t="n">
        <v>0.25</v>
      </c>
      <c r="I6" s="64" t="n">
        <v>0.3</v>
      </c>
      <c r="J6" s="64" t="n">
        <v>0.35</v>
      </c>
      <c r="K6" s="64" t="n">
        <v>0.4</v>
      </c>
      <c r="L6" s="64" t="n">
        <v>0.45</v>
      </c>
      <c r="M6" s="64" t="n">
        <v>0.5</v>
      </c>
      <c r="N6" s="64" t="n">
        <v>0.55</v>
      </c>
      <c r="O6" s="64" t="n">
        <v>0.6</v>
      </c>
      <c r="P6" s="64" t="n">
        <v>0.65</v>
      </c>
      <c r="Q6" s="64" t="n">
        <v>0.7</v>
      </c>
      <c r="R6" s="64" t="n">
        <v>0.75</v>
      </c>
      <c r="S6" s="64" t="n">
        <v>0.8</v>
      </c>
      <c r="T6" s="64" t="n">
        <v>0.85</v>
      </c>
      <c r="U6" s="64" t="n">
        <v>0.9</v>
      </c>
      <c r="V6" s="64" t="n">
        <v>0.95</v>
      </c>
      <c r="W6" s="64" t="n">
        <v>1</v>
      </c>
      <c r="X6" s="64" t="n">
        <v>1.05</v>
      </c>
      <c r="Y6" s="64" t="n">
        <v>1.1</v>
      </c>
      <c r="Z6" s="64" t="n">
        <v>1.15</v>
      </c>
      <c r="AA6" s="64" t="n">
        <v>1.2</v>
      </c>
      <c r="AB6" s="64" t="n">
        <v>1.25</v>
      </c>
      <c r="AC6" s="64" t="n">
        <v>1.3</v>
      </c>
      <c r="AD6" s="64" t="n">
        <v>1.35</v>
      </c>
      <c r="AE6" s="64" t="n">
        <v>1.4</v>
      </c>
      <c r="AF6" s="64" t="n">
        <v>1.45</v>
      </c>
      <c r="AG6" s="64" t="n">
        <v>1.5</v>
      </c>
      <c r="AH6" s="64" t="n">
        <v>1.55</v>
      </c>
      <c r="AI6" s="64" t="n">
        <v>1.6</v>
      </c>
      <c r="AJ6" s="64" t="n">
        <v>1.65</v>
      </c>
      <c r="AK6" s="64" t="n">
        <v>1.7</v>
      </c>
      <c r="AL6" s="64" t="n">
        <v>1.75</v>
      </c>
      <c r="AM6" s="64" t="n">
        <v>1.8</v>
      </c>
      <c r="AN6" s="64" t="n">
        <v>1.85</v>
      </c>
      <c r="AO6" s="64" t="n">
        <v>1.9</v>
      </c>
      <c r="AP6" s="64" t="n">
        <v>1.95</v>
      </c>
      <c r="AQ6" s="64" t="n">
        <v>2</v>
      </c>
      <c r="AR6" s="64" t="n">
        <v>2.05</v>
      </c>
      <c r="AS6" s="64" t="n">
        <v>2.1</v>
      </c>
      <c r="AT6" s="64" t="n">
        <v>2.15</v>
      </c>
      <c r="AU6" s="64" t="n">
        <v>2.2</v>
      </c>
      <c r="AV6" s="64" t="n">
        <v>2.25</v>
      </c>
      <c r="AW6" s="64" t="n">
        <v>2.3</v>
      </c>
      <c r="AX6" s="64" t="n">
        <v>2.35</v>
      </c>
      <c r="AY6" s="64" t="n">
        <v>2.4</v>
      </c>
      <c r="AZ6" s="64" t="n">
        <v>2.45</v>
      </c>
      <c r="BA6" s="64" t="n">
        <v>2.5</v>
      </c>
      <c r="BB6" s="64" t="n">
        <v>2.55</v>
      </c>
      <c r="BC6" s="64" t="n">
        <v>2.6</v>
      </c>
      <c r="BD6" s="64" t="n">
        <v>2.65</v>
      </c>
      <c r="BE6" s="64" t="n">
        <v>2.7</v>
      </c>
      <c r="BF6" s="64" t="n">
        <v>2.75</v>
      </c>
      <c r="BG6" s="64" t="n">
        <v>2.8</v>
      </c>
      <c r="BH6" s="64" t="n">
        <v>2.85</v>
      </c>
      <c r="BI6" s="64" t="n">
        <v>2.9</v>
      </c>
      <c r="BJ6" s="64" t="n">
        <v>2.95</v>
      </c>
      <c r="BK6" s="64" t="n">
        <v>3</v>
      </c>
      <c r="BL6" s="64" t="n">
        <v>3.05</v>
      </c>
      <c r="BM6" s="64" t="n">
        <v>3.1</v>
      </c>
      <c r="BN6" s="64" t="n">
        <v>3.15</v>
      </c>
      <c r="BO6" s="64" t="n">
        <v>3.2</v>
      </c>
      <c r="BP6" s="64" t="n">
        <v>3.25</v>
      </c>
      <c r="BQ6" s="64" t="n">
        <v>3.3</v>
      </c>
      <c r="BR6" s="64" t="n">
        <v>3.35</v>
      </c>
      <c r="BS6" s="64" t="n">
        <v>3.4</v>
      </c>
      <c r="BT6" s="64" t="n">
        <v>3.45</v>
      </c>
      <c r="BU6" s="65" t="n">
        <v>3.5</v>
      </c>
      <c r="BV6" s="66" t="s">
        <v>24</v>
      </c>
      <c r="BW6" s="66"/>
    </row>
    <row r="7" customFormat="false" ht="14.1" hidden="false" customHeight="true" outlineLevel="0" collapsed="false">
      <c r="A7" s="68" t="n">
        <v>31.5</v>
      </c>
      <c r="B7" s="69" t="n">
        <f aca="false">IF(A7-$E$3&lt;0,0,A7-$E$3)</f>
        <v>0</v>
      </c>
      <c r="C7" s="70" t="n">
        <v>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72"/>
      <c r="V7" s="72"/>
      <c r="W7" s="72"/>
      <c r="X7" s="72"/>
      <c r="Y7" s="72"/>
      <c r="Z7" s="72"/>
      <c r="AA7" s="73"/>
      <c r="AB7" s="73"/>
      <c r="AC7" s="73"/>
      <c r="AD7" s="73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5"/>
      <c r="BV7" s="66" t="n">
        <f aca="false">MAX(C7:BU7)</f>
        <v>0</v>
      </c>
    </row>
    <row r="8" customFormat="false" ht="14.1" hidden="false" customHeight="true" outlineLevel="0" collapsed="false">
      <c r="A8" s="76" t="n">
        <v>31.55</v>
      </c>
      <c r="B8" s="77" t="n">
        <f aca="false">IF(A8-$E$3&lt;0,0,A8-$E$3)</f>
        <v>0.0100000000000016</v>
      </c>
      <c r="C8" s="70" t="n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9"/>
      <c r="T8" s="80" t="s">
        <v>25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81"/>
      <c r="AF8" s="79"/>
      <c r="AG8" s="79"/>
      <c r="AH8" s="80" t="s">
        <v>26</v>
      </c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82"/>
      <c r="BV8" s="66" t="n">
        <f aca="false">MAX(C8:BU8)</f>
        <v>0</v>
      </c>
    </row>
    <row r="9" customFormat="false" ht="14.1" hidden="false" customHeight="true" outlineLevel="0" collapsed="false">
      <c r="A9" s="76" t="n">
        <v>31.6</v>
      </c>
      <c r="B9" s="77" t="n">
        <f aca="false">IF(A9-$E$3&lt;0,0,A9-$E$3)</f>
        <v>0.0600000000000023</v>
      </c>
      <c r="C9" s="70" t="n">
        <v>0</v>
      </c>
      <c r="D9" s="78" t="n">
        <v>0.1557478050095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9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9"/>
      <c r="AG9" s="79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82"/>
      <c r="BV9" s="66" t="n">
        <f aca="false">MAX(C9:BU9)</f>
        <v>0.1557478050095</v>
      </c>
    </row>
    <row r="10" customFormat="false" ht="14.1" hidden="false" customHeight="true" outlineLevel="0" collapsed="false">
      <c r="A10" s="76" t="n">
        <v>31.65</v>
      </c>
      <c r="B10" s="77" t="n">
        <f aca="false">IF(A10-$E$3&lt;0,0,A10-$E$3)</f>
        <v>0.109999999999999</v>
      </c>
      <c r="C10" s="70" t="n">
        <v>0</v>
      </c>
      <c r="D10" s="78" t="n">
        <v>0.257040707752756</v>
      </c>
      <c r="E10" s="78" t="n">
        <v>0.403102784927556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83"/>
      <c r="U10" s="83"/>
      <c r="V10" s="84"/>
      <c r="W10" s="85"/>
      <c r="X10" s="86"/>
      <c r="Y10" s="86"/>
      <c r="Z10" s="87"/>
      <c r="AA10" s="88"/>
      <c r="AB10" s="88"/>
      <c r="AC10" s="88"/>
      <c r="AD10" s="88"/>
      <c r="AE10" s="79"/>
      <c r="AF10" s="79"/>
      <c r="AG10" s="79"/>
      <c r="AH10" s="83"/>
      <c r="AI10" s="83"/>
      <c r="AJ10" s="84"/>
      <c r="AK10" s="85"/>
      <c r="AL10" s="86"/>
      <c r="AM10" s="86"/>
      <c r="AN10" s="87"/>
      <c r="AO10" s="88"/>
      <c r="AP10" s="88"/>
      <c r="AQ10" s="88"/>
      <c r="AR10" s="88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82"/>
      <c r="BV10" s="66" t="n">
        <f aca="false">MAX(C10:BU10)</f>
        <v>0.403102784927556</v>
      </c>
    </row>
    <row r="11" customFormat="false" ht="14.1" hidden="false" customHeight="true" outlineLevel="0" collapsed="false">
      <c r="A11" s="76" t="n">
        <v>31.7</v>
      </c>
      <c r="B11" s="77" t="n">
        <f aca="false">IF(A11-$E$3&lt;0,0,A11-$E$3)</f>
        <v>0.16</v>
      </c>
      <c r="C11" s="70" t="n">
        <v>0</v>
      </c>
      <c r="D11" s="78" t="n">
        <v>0.331327896752201</v>
      </c>
      <c r="E11" s="78" t="n">
        <v>0.566180977087002</v>
      </c>
      <c r="F11" s="78" t="n">
        <v>0.715048992000001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89"/>
      <c r="S11" s="90"/>
      <c r="T11" s="91" t="s">
        <v>27</v>
      </c>
      <c r="U11" s="91"/>
      <c r="V11" s="92" t="s">
        <v>28</v>
      </c>
      <c r="W11" s="93" t="s">
        <v>29</v>
      </c>
      <c r="X11" s="87"/>
      <c r="Y11" s="78"/>
      <c r="Z11" s="78"/>
      <c r="AA11" s="79"/>
      <c r="AB11" s="79"/>
      <c r="AC11" s="79"/>
      <c r="AD11" s="79"/>
      <c r="AE11" s="79"/>
      <c r="AF11" s="79"/>
      <c r="AG11" s="79"/>
      <c r="AH11" s="91" t="s">
        <v>27</v>
      </c>
      <c r="AI11" s="91"/>
      <c r="AJ11" s="92" t="s">
        <v>28</v>
      </c>
      <c r="AK11" s="93" t="s">
        <v>29</v>
      </c>
      <c r="AL11" s="87"/>
      <c r="AM11" s="78"/>
      <c r="AN11" s="78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82"/>
      <c r="BV11" s="66" t="n">
        <f aca="false">MAX(C11:BU11)</f>
        <v>0.715048992000001</v>
      </c>
    </row>
    <row r="12" customFormat="false" ht="14.1" hidden="false" customHeight="true" outlineLevel="0" collapsed="false">
      <c r="A12" s="76" t="n">
        <v>31.75</v>
      </c>
      <c r="B12" s="77" t="n">
        <f aca="false">IF(A12-$E$3&lt;0,0,A12-$E$3)</f>
        <v>0.210000000000001</v>
      </c>
      <c r="C12" s="70" t="n">
        <v>0</v>
      </c>
      <c r="D12" s="78" t="n">
        <v>0.392036275398177</v>
      </c>
      <c r="E12" s="78" t="n">
        <v>0.701365726016467</v>
      </c>
      <c r="F12" s="78" t="n">
        <v>0.924588813042077</v>
      </c>
      <c r="G12" s="78" t="n">
        <v>1.07990495903611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9"/>
      <c r="T12" s="91"/>
      <c r="U12" s="91"/>
      <c r="V12" s="94" t="n">
        <v>32.2</v>
      </c>
      <c r="W12" s="94" t="n">
        <v>0.4</v>
      </c>
      <c r="X12" s="89"/>
      <c r="Y12" s="89"/>
      <c r="Z12" s="89"/>
      <c r="AA12" s="90"/>
      <c r="AB12" s="90"/>
      <c r="AC12" s="90"/>
      <c r="AD12" s="90"/>
      <c r="AE12" s="79"/>
      <c r="AF12" s="79"/>
      <c r="AG12" s="79"/>
      <c r="AH12" s="91"/>
      <c r="AI12" s="91"/>
      <c r="AJ12" s="94" t="n">
        <f aca="false">'H. de Cálculo'!N10</f>
        <v>32.14</v>
      </c>
      <c r="AK12" s="94" t="n">
        <f aca="false">'H. de Cálculo'!O10</f>
        <v>0</v>
      </c>
      <c r="AL12" s="89"/>
      <c r="AM12" s="89"/>
      <c r="AN12" s="89"/>
      <c r="AO12" s="90"/>
      <c r="AP12" s="90"/>
      <c r="AQ12" s="90"/>
      <c r="AR12" s="90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82"/>
      <c r="BV12" s="66" t="n">
        <f aca="false">MAX(C12:BU12)</f>
        <v>32.2</v>
      </c>
    </row>
    <row r="13" customFormat="false" ht="14.1" hidden="false" customHeight="true" outlineLevel="0" collapsed="false">
      <c r="A13" s="76" t="n">
        <v>31.8</v>
      </c>
      <c r="B13" s="77" t="n">
        <f aca="false">IF(A13-$E$3&lt;0,0,A13-$E$3)</f>
        <v>0.260000000000002</v>
      </c>
      <c r="C13" s="70" t="n">
        <v>0</v>
      </c>
      <c r="D13" s="78" t="n">
        <v>0.444695311288169</v>
      </c>
      <c r="E13" s="78" t="n">
        <v>0.815362941665751</v>
      </c>
      <c r="F13" s="78" t="n">
        <v>1.10966423257514</v>
      </c>
      <c r="G13" s="78" t="n">
        <v>1.33543191321408</v>
      </c>
      <c r="H13" s="78" t="n">
        <v>1.49060417286963</v>
      </c>
      <c r="I13" s="78"/>
      <c r="J13" s="78"/>
      <c r="K13" s="78"/>
      <c r="L13" s="78"/>
      <c r="M13" s="78"/>
      <c r="N13" s="78"/>
      <c r="O13" s="78"/>
      <c r="P13" s="78"/>
      <c r="Q13" s="78"/>
      <c r="R13" s="87"/>
      <c r="S13" s="87"/>
      <c r="T13" s="87"/>
      <c r="U13" s="87"/>
      <c r="V13" s="89"/>
      <c r="W13" s="89"/>
      <c r="X13" s="95"/>
      <c r="Y13" s="96" t="n">
        <f aca="false">ROUND(V15,2)</f>
        <v>0.4</v>
      </c>
      <c r="Z13" s="97" t="n">
        <f aca="false">ROUND(Y13+0.01,2)</f>
        <v>0.41</v>
      </c>
      <c r="AA13" s="97" t="n">
        <f aca="false">ROUND(Y13+0.02,2)</f>
        <v>0.42</v>
      </c>
      <c r="AB13" s="97" t="n">
        <f aca="false">ROUND(Y13+0.03,2)</f>
        <v>0.43</v>
      </c>
      <c r="AC13" s="97" t="n">
        <f aca="false">ROUND(Y13+0.04,2)</f>
        <v>0.44</v>
      </c>
      <c r="AD13" s="98" t="n">
        <f aca="false">ROUND(Y13+0.05,2)</f>
        <v>0.45</v>
      </c>
      <c r="AE13" s="81"/>
      <c r="AF13" s="79"/>
      <c r="AG13" s="79"/>
      <c r="AH13" s="87"/>
      <c r="AI13" s="87"/>
      <c r="AJ13" s="89"/>
      <c r="AK13" s="89"/>
      <c r="AL13" s="95"/>
      <c r="AM13" s="96" t="n">
        <f aca="false">ROUND(AJ15,2)</f>
        <v>0</v>
      </c>
      <c r="AN13" s="97" t="n">
        <f aca="false">ROUND(AM13+0.01,2)</f>
        <v>0.01</v>
      </c>
      <c r="AO13" s="97" t="n">
        <f aca="false">ROUND(AM13+0.02,2)</f>
        <v>0.02</v>
      </c>
      <c r="AP13" s="97" t="n">
        <f aca="false">ROUND(AM13+0.03,2)</f>
        <v>0.03</v>
      </c>
      <c r="AQ13" s="97" t="n">
        <f aca="false">ROUND(AM13+0.04,2)</f>
        <v>0.04</v>
      </c>
      <c r="AR13" s="98" t="n">
        <f aca="false">ROUND(AM13+0.05,2)</f>
        <v>0.05</v>
      </c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82"/>
      <c r="BV13" s="66" t="n">
        <f aca="false">MAX(C13:BU13)</f>
        <v>1.49060417286963</v>
      </c>
    </row>
    <row r="14" customFormat="false" ht="14.1" hidden="false" customHeight="true" outlineLevel="0" collapsed="false">
      <c r="A14" s="76" t="n">
        <v>31.85</v>
      </c>
      <c r="B14" s="77" t="n">
        <f aca="false">IF(A14-$E$3&lt;0,0,A14-$E$3)</f>
        <v>0.310000000000002</v>
      </c>
      <c r="C14" s="70" t="n">
        <v>0</v>
      </c>
      <c r="D14" s="78" t="n">
        <v>0.492286483576986</v>
      </c>
      <c r="E14" s="78" t="n">
        <v>0.915592364865553</v>
      </c>
      <c r="F14" s="78" t="n">
        <v>1.27092100087498</v>
      </c>
      <c r="G14" s="78" t="n">
        <v>1.55391556729062</v>
      </c>
      <c r="H14" s="78" t="n">
        <v>1.78722877622284</v>
      </c>
      <c r="I14" s="78" t="n">
        <v>1.9422571495399</v>
      </c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9"/>
      <c r="V14" s="99" t="s">
        <v>30</v>
      </c>
      <c r="W14" s="100" t="s">
        <v>31</v>
      </c>
      <c r="X14" s="101" t="n">
        <f aca="false">ROUND(U16,2)</f>
        <v>32.2</v>
      </c>
      <c r="Y14" s="86" t="n">
        <f aca="false">V16</f>
        <v>4.61</v>
      </c>
      <c r="Z14" s="87" t="n">
        <f aca="false">ROUND($Y14+(($AD14-$Y14)/5)*1,2)</f>
        <v>4.68</v>
      </c>
      <c r="AA14" s="87" t="n">
        <f aca="false">ROUND($Y14+(($AD14-$Y14)/5)*2,2)</f>
        <v>4.75</v>
      </c>
      <c r="AB14" s="87" t="n">
        <f aca="false">ROUND($Y14+(($AD14-$Y14)/5)*3,2)</f>
        <v>4.82</v>
      </c>
      <c r="AC14" s="87" t="n">
        <f aca="false">ROUND($Y14+(($AD14-$Y14)/5)*4,2)</f>
        <v>4.89</v>
      </c>
      <c r="AD14" s="102" t="n">
        <f aca="false">W16</f>
        <v>4.96</v>
      </c>
      <c r="AE14" s="81"/>
      <c r="AF14" s="79"/>
      <c r="AG14" s="79"/>
      <c r="AH14" s="78"/>
      <c r="AI14" s="79"/>
      <c r="AJ14" s="99" t="s">
        <v>30</v>
      </c>
      <c r="AK14" s="100" t="s">
        <v>31</v>
      </c>
      <c r="AL14" s="101" t="n">
        <f aca="false">ROUND(AI16,2)</f>
        <v>32.1</v>
      </c>
      <c r="AM14" s="86" t="n">
        <f aca="false">AJ16</f>
        <v>0</v>
      </c>
      <c r="AN14" s="87" t="n">
        <f aca="false">ROUND($Y14+(($AD14-$Y14)/5)*1,2)</f>
        <v>4.68</v>
      </c>
      <c r="AO14" s="87" t="n">
        <f aca="false">ROUND($Y14+(($AD14-$Y14)/5)*2,2)</f>
        <v>4.75</v>
      </c>
      <c r="AP14" s="87" t="n">
        <f aca="false">ROUND($Y14+(($AD14-$Y14)/5)*3,2)</f>
        <v>4.82</v>
      </c>
      <c r="AQ14" s="87" t="n">
        <f aca="false">ROUND($Y14+(($AD14-$Y14)/5)*4,2)</f>
        <v>4.89</v>
      </c>
      <c r="AR14" s="102" t="n">
        <f aca="false">AK16</f>
        <v>0.68</v>
      </c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82"/>
      <c r="BV14" s="66" t="n">
        <f aca="false">MAX(C14:BU14)</f>
        <v>32.2</v>
      </c>
    </row>
    <row r="15" customFormat="false" ht="14.1" hidden="false" customHeight="true" outlineLevel="0" collapsed="false">
      <c r="A15" s="76" t="n">
        <v>31.9</v>
      </c>
      <c r="B15" s="77" t="n">
        <f aca="false">IF(A15-$E$3&lt;0,0,A15-$E$3)</f>
        <v>0.359999999999999</v>
      </c>
      <c r="C15" s="70" t="n">
        <v>0</v>
      </c>
      <c r="D15" s="78" t="n">
        <v>0.535579749330663</v>
      </c>
      <c r="E15" s="78" t="n">
        <v>1.00593469198916</v>
      </c>
      <c r="F15" s="78" t="n">
        <v>1.41457888358185</v>
      </c>
      <c r="G15" s="78" t="n">
        <v>1.75780623203303</v>
      </c>
      <c r="H15" s="78" t="n">
        <v>2.0317445714833</v>
      </c>
      <c r="I15" s="78" t="n">
        <v>2.27632777302143</v>
      </c>
      <c r="J15" s="78" t="n">
        <v>2.43121225999999</v>
      </c>
      <c r="K15" s="78"/>
      <c r="L15" s="78"/>
      <c r="M15" s="78"/>
      <c r="N15" s="78"/>
      <c r="O15" s="78"/>
      <c r="P15" s="78"/>
      <c r="Q15" s="78"/>
      <c r="R15" s="78"/>
      <c r="S15" s="78"/>
      <c r="T15" s="103"/>
      <c r="U15" s="90"/>
      <c r="V15" s="104" t="n">
        <f aca="false">HLOOKUP(W12,C6:BU6,1,TRUE())</f>
        <v>0.4</v>
      </c>
      <c r="W15" s="105" t="n">
        <f aca="false">HLOOKUP((W12+0.05),C6:BU6,1,TRUE())</f>
        <v>0.45</v>
      </c>
      <c r="X15" s="106" t="n">
        <f aca="false">ROUND(X14+0.01,2)</f>
        <v>32.21</v>
      </c>
      <c r="Y15" s="107" t="n">
        <f aca="false">ROUND(V16+((V17-V16)/5)*1,2)</f>
        <v>4.66</v>
      </c>
      <c r="Z15" s="78" t="n">
        <f aca="false">ROUND($Y15+(($AD15-$Y15)/5)*1,2)</f>
        <v>4.73</v>
      </c>
      <c r="AA15" s="78" t="n">
        <f aca="false">ROUND($Y15+(($AD15-$Y15)/5)*2,2)</f>
        <v>4.81</v>
      </c>
      <c r="AB15" s="78" t="n">
        <f aca="false">ROUND($Y15+(($AD15-$Y15)/5)*3,2)</f>
        <v>4.88</v>
      </c>
      <c r="AC15" s="78" t="n">
        <f aca="false">ROUND($Y15+(($AD15-$Y15)/5)*4,2)</f>
        <v>4.96</v>
      </c>
      <c r="AD15" s="108" t="n">
        <f aca="false">ROUND(W16+((W17-W16)/5)*1,2)</f>
        <v>5.03</v>
      </c>
      <c r="AE15" s="81"/>
      <c r="AF15" s="79"/>
      <c r="AG15" s="79"/>
      <c r="AH15" s="103"/>
      <c r="AI15" s="90"/>
      <c r="AJ15" s="104" t="n">
        <f aca="false">HLOOKUP(AK12,C6:BU6,1,TRUE())</f>
        <v>0</v>
      </c>
      <c r="AK15" s="105" t="n">
        <f aca="false">HLOOKUP((AK12+0.05),C6:BU6,1,TRUE())</f>
        <v>0.05</v>
      </c>
      <c r="AL15" s="106" t="n">
        <f aca="false">ROUND(AL14+0.01,2)</f>
        <v>32.11</v>
      </c>
      <c r="AM15" s="107" t="n">
        <f aca="false">ROUND(AJ16+((AJ17-AJ16)/5)*1,2)</f>
        <v>0</v>
      </c>
      <c r="AN15" s="78" t="n">
        <f aca="false">ROUND($Y15+(($AD15-$Y15)/5)*1,2)</f>
        <v>4.73</v>
      </c>
      <c r="AO15" s="78" t="n">
        <f aca="false">ROUND($Y15+(($AD15-$Y15)/5)*2,2)</f>
        <v>4.81</v>
      </c>
      <c r="AP15" s="78" t="n">
        <f aca="false">ROUND($Y15+(($AD15-$Y15)/5)*3,2)</f>
        <v>4.88</v>
      </c>
      <c r="AQ15" s="78" t="n">
        <f aca="false">ROUND($Y15+(($AD15-$Y15)/5)*4,2)</f>
        <v>4.96</v>
      </c>
      <c r="AR15" s="108" t="n">
        <f aca="false">ROUND(AK16+((AK17-AK16)/5)*1,2)</f>
        <v>0.69</v>
      </c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82"/>
      <c r="BV15" s="66" t="n">
        <f aca="false">MAX(C15:BU15)</f>
        <v>32.21</v>
      </c>
    </row>
    <row r="16" customFormat="false" ht="14.1" hidden="false" customHeight="true" outlineLevel="0" collapsed="false">
      <c r="A16" s="76" t="n">
        <v>31.95</v>
      </c>
      <c r="B16" s="77" t="n">
        <f aca="false">IF(A16-$E$3&lt;0,0,A16-$E$3)</f>
        <v>0.41</v>
      </c>
      <c r="C16" s="70" t="n">
        <v>0</v>
      </c>
      <c r="D16" s="78" t="n">
        <v>0.57552247706908</v>
      </c>
      <c r="E16" s="78" t="n">
        <v>1.08873216980468</v>
      </c>
      <c r="F16" s="78" t="n">
        <v>1.54519904181152</v>
      </c>
      <c r="G16" s="78" t="n">
        <v>1.94131502295128</v>
      </c>
      <c r="H16" s="78" t="n">
        <v>2.27465431849809</v>
      </c>
      <c r="I16" s="78" t="n">
        <v>2.5537366168548</v>
      </c>
      <c r="J16" s="78" t="n">
        <v>2.79986231567638</v>
      </c>
      <c r="K16" s="78" t="n">
        <v>2.95460291631646</v>
      </c>
      <c r="L16" s="78"/>
      <c r="M16" s="78"/>
      <c r="N16" s="78"/>
      <c r="O16" s="78"/>
      <c r="P16" s="78"/>
      <c r="Q16" s="78"/>
      <c r="R16" s="78"/>
      <c r="S16" s="79"/>
      <c r="T16" s="109" t="s">
        <v>32</v>
      </c>
      <c r="U16" s="110" t="n">
        <f aca="false">VLOOKUP(V12,A7:A97,1,TRUE())</f>
        <v>32.2</v>
      </c>
      <c r="V16" s="111" t="n">
        <f aca="false">ROUND(IFERROR(INDEX(C7:BU97,MATCH(U16,A7:A97,0),MATCH(V15,C6:BU6,0)),""),2)</f>
        <v>4.61</v>
      </c>
      <c r="W16" s="102" t="n">
        <f aca="false">ROUND(IFERROR(INDEX(C7:BU97,MATCH(U16,A7:A97,0),MATCH(W15,C6:BU6,0)),""),2)</f>
        <v>4.96</v>
      </c>
      <c r="X16" s="106" t="n">
        <f aca="false">ROUND(X14+0.02,2)</f>
        <v>32.22</v>
      </c>
      <c r="Y16" s="107" t="n">
        <f aca="false">V16+((V17-V16)/5)*2</f>
        <v>4.718</v>
      </c>
      <c r="Z16" s="78" t="n">
        <f aca="false">ROUND($Y16+(($AD16-$Y16)/5)*1,2)</f>
        <v>4.79</v>
      </c>
      <c r="AA16" s="78" t="n">
        <f aca="false">ROUND($Y16+(($AD16-$Y16)/5)*2,2)</f>
        <v>4.87</v>
      </c>
      <c r="AB16" s="78" t="n">
        <f aca="false">ROUND($Y16+(($AD16-$Y16)/5)*3,2)</f>
        <v>4.94</v>
      </c>
      <c r="AC16" s="78" t="n">
        <f aca="false">ROUND($Y16+(($AD16-$Y16)/5)*4,2)</f>
        <v>5.02</v>
      </c>
      <c r="AD16" s="108" t="n">
        <f aca="false">ROUND(W16+((W17-W16)/5)*2,2)</f>
        <v>5.09</v>
      </c>
      <c r="AE16" s="81"/>
      <c r="AF16" s="79"/>
      <c r="AG16" s="79"/>
      <c r="AH16" s="109" t="s">
        <v>32</v>
      </c>
      <c r="AI16" s="110" t="n">
        <f aca="false">VLOOKUP(AJ12,A7:A97,1,TRUE())</f>
        <v>32.1</v>
      </c>
      <c r="AJ16" s="111" t="n">
        <f aca="false">ROUND(IFERROR(INDEX(C7:BU97,MATCH(AI16,A7:A97,0),MATCH(AJ15,C6:BU6,0)),""),2)</f>
        <v>0</v>
      </c>
      <c r="AK16" s="102" t="n">
        <f aca="false">ROUND(IFERROR(INDEX(C7:BU97,MATCH(AI16,A7:A97,0),MATCH(AK15,C6:BU6,0)),""),2)</f>
        <v>0.68</v>
      </c>
      <c r="AL16" s="106" t="n">
        <f aca="false">ROUND(AL14+0.02,2)</f>
        <v>32.12</v>
      </c>
      <c r="AM16" s="107" t="n">
        <f aca="false">AJ16+((AJ17-AJ16)/5)*2</f>
        <v>0</v>
      </c>
      <c r="AN16" s="78" t="n">
        <f aca="false">ROUND($Y16+(($AD16-$Y16)/5)*1,2)</f>
        <v>4.79</v>
      </c>
      <c r="AO16" s="78" t="n">
        <f aca="false">ROUND($Y16+(($AD16-$Y16)/5)*2,2)</f>
        <v>4.87</v>
      </c>
      <c r="AP16" s="78" t="n">
        <f aca="false">ROUND($Y16+(($AD16-$Y16)/5)*3,2)</f>
        <v>4.94</v>
      </c>
      <c r="AQ16" s="78" t="n">
        <f aca="false">ROUND($Y16+(($AD16-$Y16)/5)*4,2)</f>
        <v>5.02</v>
      </c>
      <c r="AR16" s="108" t="n">
        <f aca="false">ROUND(AK16+((AK17-AK16)/5)*2,2)</f>
        <v>0.7</v>
      </c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82"/>
      <c r="BV16" s="66" t="n">
        <f aca="false">MAX(C16:BU16)</f>
        <v>32.22</v>
      </c>
    </row>
    <row r="17" customFormat="false" ht="14.1" hidden="false" customHeight="true" outlineLevel="0" collapsed="false">
      <c r="A17" s="76" t="n">
        <v>32</v>
      </c>
      <c r="B17" s="77" t="n">
        <f aca="false">IF(A17-$E$3&lt;0,0,A17-$E$3)</f>
        <v>0.460000000000001</v>
      </c>
      <c r="C17" s="70" t="n">
        <v>0</v>
      </c>
      <c r="D17" s="78" t="n">
        <v>0.612757789178459</v>
      </c>
      <c r="E17" s="78" t="n">
        <v>1.16552743040279</v>
      </c>
      <c r="F17" s="78" t="n">
        <v>1.66564542055169</v>
      </c>
      <c r="G17" s="78" t="n">
        <v>2.10937931129256</v>
      </c>
      <c r="H17" s="78" t="n">
        <v>2.49506341976729</v>
      </c>
      <c r="I17" s="78" t="n">
        <v>2.82004598863163</v>
      </c>
      <c r="J17" s="78" t="n">
        <v>3.10960443460435</v>
      </c>
      <c r="K17" s="78" t="n">
        <v>3.35550127218677</v>
      </c>
      <c r="L17" s="78" t="n">
        <v>3.51009798648837</v>
      </c>
      <c r="M17" s="78"/>
      <c r="N17" s="78"/>
      <c r="O17" s="78"/>
      <c r="P17" s="78"/>
      <c r="Q17" s="78"/>
      <c r="R17" s="78"/>
      <c r="S17" s="79"/>
      <c r="T17" s="109"/>
      <c r="U17" s="112" t="n">
        <f aca="false">VLOOKUP((V12+0.05),A7:A97,1,TRUE())</f>
        <v>32.25</v>
      </c>
      <c r="V17" s="113" t="n">
        <f aca="false">ROUND(IFERROR(INDEX(C7:BU97,MATCH(U17,A7:A97,0),MATCH(V15,C6:BU6,0)),""),2)</f>
        <v>4.88</v>
      </c>
      <c r="W17" s="95" t="n">
        <f aca="false">ROUND(IFERROR(INDEX(C7:BU97,MATCH(U17,A7:A97,0),MATCH(W15,C6:BU6,0)),""),2)</f>
        <v>5.29</v>
      </c>
      <c r="X17" s="106" t="n">
        <f aca="false">ROUND(X14+0.03,2)</f>
        <v>32.23</v>
      </c>
      <c r="Y17" s="107" t="n">
        <f aca="false">ROUND(V16+((V17-V16)/5)*3,2)</f>
        <v>4.77</v>
      </c>
      <c r="Z17" s="78" t="n">
        <f aca="false">ROUND($Y17+(($AD17-$Y17)/5)*1,2)</f>
        <v>4.85</v>
      </c>
      <c r="AA17" s="78" t="n">
        <f aca="false">ROUND($Y17+(($AD17-$Y17)/5)*2,2)</f>
        <v>4.93</v>
      </c>
      <c r="AB17" s="78" t="n">
        <f aca="false">ROUND($Y17+(($AD17-$Y17)/5)*3,2)</f>
        <v>5</v>
      </c>
      <c r="AC17" s="78" t="n">
        <f aca="false">ROUND($Y17+(($AD17-$Y17)/5)*4,2)</f>
        <v>5.08</v>
      </c>
      <c r="AD17" s="108" t="n">
        <f aca="false">ROUND(W16+((W17-W16)/5)*3,2)</f>
        <v>5.16</v>
      </c>
      <c r="AE17" s="81"/>
      <c r="AF17" s="79"/>
      <c r="AG17" s="79"/>
      <c r="AH17" s="109"/>
      <c r="AI17" s="112" t="n">
        <f aca="false">VLOOKUP((AJ12+0.05),A7:A97,1,TRUE())</f>
        <v>32.15</v>
      </c>
      <c r="AJ17" s="113" t="n">
        <f aca="false">ROUND(IFERROR(INDEX(C7:BU97,MATCH(AI17,A7:A97,0),MATCH(AJ15,C6:BU6,0)),""),2)</f>
        <v>0</v>
      </c>
      <c r="AK17" s="95" t="n">
        <f aca="false">ROUND(IFERROR(INDEX(C7:BU97,MATCH(AI17,A7:A97,0),MATCH(AK15,C6:BU6,0)),""),2)</f>
        <v>0.72</v>
      </c>
      <c r="AL17" s="106" t="n">
        <f aca="false">ROUND(AL14+0.03,2)</f>
        <v>32.13</v>
      </c>
      <c r="AM17" s="107" t="n">
        <f aca="false">ROUND(AJ16+((AJ17-AJ16)/5)*3,2)</f>
        <v>0</v>
      </c>
      <c r="AN17" s="78" t="n">
        <f aca="false">ROUND($Y17+(($AD17-$Y17)/5)*1,2)</f>
        <v>4.85</v>
      </c>
      <c r="AO17" s="78" t="n">
        <f aca="false">ROUND($Y17+(($AD17-$Y17)/5)*2,2)</f>
        <v>4.93</v>
      </c>
      <c r="AP17" s="78" t="n">
        <f aca="false">ROUND($Y17+(($AD17-$Y17)/5)*3,2)</f>
        <v>5</v>
      </c>
      <c r="AQ17" s="78" t="n">
        <f aca="false">ROUND($Y17+(($AD17-$Y17)/5)*4,2)</f>
        <v>5.08</v>
      </c>
      <c r="AR17" s="108" t="n">
        <f aca="false">ROUND(AK16+((AK17-AK16)/5)*3,2)</f>
        <v>0.7</v>
      </c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82"/>
      <c r="BV17" s="66" t="n">
        <f aca="false">MAX(C17:BU17)</f>
        <v>32.25</v>
      </c>
    </row>
    <row r="18" customFormat="false" ht="14.1" hidden="false" customHeight="true" outlineLevel="0" collapsed="false">
      <c r="A18" s="76" t="n">
        <v>32.05</v>
      </c>
      <c r="B18" s="77" t="n">
        <f aca="false">IF(A18-$E$3&lt;0,0,A18-$E$3)</f>
        <v>0.509999999999998</v>
      </c>
      <c r="C18" s="70" t="n">
        <v>0</v>
      </c>
      <c r="D18" s="78" t="n">
        <v>0.648108369155045</v>
      </c>
      <c r="E18" s="78" t="n">
        <v>1.23763516814616</v>
      </c>
      <c r="F18" s="78" t="n">
        <v>1.77786288385118</v>
      </c>
      <c r="G18" s="78" t="n">
        <v>2.26517978845497</v>
      </c>
      <c r="H18" s="78" t="n">
        <v>2.69813439995177</v>
      </c>
      <c r="I18" s="78" t="n">
        <v>3.07489637424576</v>
      </c>
      <c r="J18" s="78" t="n">
        <v>3.39263312321829</v>
      </c>
      <c r="K18" s="78" t="n">
        <v>3.69563037323592</v>
      </c>
      <c r="L18" s="78" t="n">
        <v>3.94129834957917</v>
      </c>
      <c r="M18" s="78" t="n">
        <v>4.09575117754227</v>
      </c>
      <c r="N18" s="78"/>
      <c r="O18" s="78"/>
      <c r="P18" s="78"/>
      <c r="Q18" s="78"/>
      <c r="R18" s="78"/>
      <c r="S18" s="78"/>
      <c r="T18" s="86"/>
      <c r="U18" s="87"/>
      <c r="V18" s="87"/>
      <c r="W18" s="88"/>
      <c r="X18" s="106" t="n">
        <f aca="false">ROUND(X14+0.04,2)</f>
        <v>32.24</v>
      </c>
      <c r="Y18" s="107" t="n">
        <f aca="false">ROUND(V16+((V17-V16)/5)*4,2)</f>
        <v>4.83</v>
      </c>
      <c r="Z18" s="78" t="n">
        <f aca="false">ROUND($Y18+(($AD18-$Y18)/5)*1,2)</f>
        <v>4.91</v>
      </c>
      <c r="AA18" s="78" t="n">
        <f aca="false">ROUND($Y18+(($AD18-$Y18)/5)*2,2)</f>
        <v>4.99</v>
      </c>
      <c r="AB18" s="78" t="n">
        <f aca="false">ROUND($Y18+(($AD18-$Y18)/5)*3,2)</f>
        <v>5.06</v>
      </c>
      <c r="AC18" s="78" t="n">
        <f aca="false">ROUND($Y18+(($AD18-$Y18)/5)*4,2)</f>
        <v>5.14</v>
      </c>
      <c r="AD18" s="108" t="n">
        <f aca="false">ROUND(W16+((W17-W16)/5)*4,2)</f>
        <v>5.22</v>
      </c>
      <c r="AE18" s="81"/>
      <c r="AF18" s="79"/>
      <c r="AG18" s="79"/>
      <c r="AH18" s="86"/>
      <c r="AI18" s="87"/>
      <c r="AJ18" s="87"/>
      <c r="AK18" s="88"/>
      <c r="AL18" s="106" t="n">
        <f aca="false">ROUND(AL14+0.04,2)</f>
        <v>32.14</v>
      </c>
      <c r="AM18" s="107" t="n">
        <f aca="false">ROUND(AJ16+((AJ17-AJ16)/5)*4,2)</f>
        <v>0</v>
      </c>
      <c r="AN18" s="78" t="n">
        <f aca="false">ROUND($Y18+(($AD18-$Y18)/5)*1,2)</f>
        <v>4.91</v>
      </c>
      <c r="AO18" s="78" t="n">
        <f aca="false">ROUND($Y18+(($AD18-$Y18)/5)*2,2)</f>
        <v>4.99</v>
      </c>
      <c r="AP18" s="78" t="n">
        <f aca="false">ROUND($Y18+(($AD18-$Y18)/5)*3,2)</f>
        <v>5.06</v>
      </c>
      <c r="AQ18" s="78" t="n">
        <f aca="false">ROUND($Y18+(($AD18-$Y18)/5)*4,2)</f>
        <v>5.14</v>
      </c>
      <c r="AR18" s="108" t="n">
        <f aca="false">ROUND(AK16+((AK17-AK16)/5)*4,2)</f>
        <v>0.71</v>
      </c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82"/>
      <c r="BV18" s="66" t="n">
        <f aca="false">MAX(C18:BU18)</f>
        <v>32.24</v>
      </c>
    </row>
    <row r="19" customFormat="false" ht="14.1" hidden="false" customHeight="true" outlineLevel="0" collapsed="false">
      <c r="A19" s="76" t="n">
        <v>32.1</v>
      </c>
      <c r="B19" s="77" t="n">
        <f aca="false">IF(A19-$E$3&lt;0,0,A19-$E$3)</f>
        <v>0.560000000000002</v>
      </c>
      <c r="C19" s="70" t="n">
        <v>0</v>
      </c>
      <c r="D19" s="78" t="n">
        <v>0.682908149483125</v>
      </c>
      <c r="E19" s="78" t="n">
        <v>1.30649217169204</v>
      </c>
      <c r="F19" s="78" t="n">
        <v>1.88324506098084</v>
      </c>
      <c r="G19" s="78" t="n">
        <v>2.41092439689716</v>
      </c>
      <c r="H19" s="78" t="n">
        <v>2.88724887163807</v>
      </c>
      <c r="I19" s="78" t="n">
        <v>3.31087785217997</v>
      </c>
      <c r="J19" s="78" t="n">
        <v>3.6798462958495</v>
      </c>
      <c r="K19" s="78" t="n">
        <v>4.00014947369715</v>
      </c>
      <c r="L19" s="78" t="n">
        <v>4.31015588896844</v>
      </c>
      <c r="M19" s="78" t="n">
        <v>4.55559500407254</v>
      </c>
      <c r="N19" s="78" t="n">
        <v>4.70990394569716</v>
      </c>
      <c r="O19" s="78"/>
      <c r="P19" s="78"/>
      <c r="Q19" s="78"/>
      <c r="R19" s="78"/>
      <c r="S19" s="78"/>
      <c r="T19" s="78"/>
      <c r="U19" s="78"/>
      <c r="V19" s="78"/>
      <c r="W19" s="79"/>
      <c r="X19" s="114" t="n">
        <f aca="false">ROUND(X14+0.05,2)</f>
        <v>32.25</v>
      </c>
      <c r="Y19" s="115" t="n">
        <f aca="false">V17</f>
        <v>4.88</v>
      </c>
      <c r="Z19" s="116" t="n">
        <f aca="false">ROUND($Y19+(($AD19-$Y19)/5)*1,2)</f>
        <v>4.96</v>
      </c>
      <c r="AA19" s="116" t="n">
        <f aca="false">ROUND($Y19+(($AD19-$Y19)/5)*2,2)</f>
        <v>5.04</v>
      </c>
      <c r="AB19" s="116" t="n">
        <f aca="false">ROUND($Y19+(($AD19-$Y19)/5)*3,2)</f>
        <v>5.13</v>
      </c>
      <c r="AC19" s="116" t="n">
        <f aca="false">ROUND($Y19+(($AD19-$Y19)/5)*4,2)</f>
        <v>5.21</v>
      </c>
      <c r="AD19" s="95" t="n">
        <f aca="false">W17</f>
        <v>5.29</v>
      </c>
      <c r="AE19" s="81"/>
      <c r="AF19" s="79"/>
      <c r="AG19" s="79"/>
      <c r="AH19" s="78"/>
      <c r="AI19" s="78"/>
      <c r="AJ19" s="78"/>
      <c r="AK19" s="79"/>
      <c r="AL19" s="114" t="n">
        <f aca="false">ROUND(AL14+0.05,2)</f>
        <v>32.15</v>
      </c>
      <c r="AM19" s="115" t="n">
        <f aca="false">AJ17</f>
        <v>0</v>
      </c>
      <c r="AN19" s="116" t="n">
        <f aca="false">ROUND($Y19+(($AD19-$Y19)/5)*1,2)</f>
        <v>4.96</v>
      </c>
      <c r="AO19" s="116" t="n">
        <f aca="false">ROUND($Y19+(($AD19-$Y19)/5)*2,2)</f>
        <v>5.04</v>
      </c>
      <c r="AP19" s="116" t="n">
        <f aca="false">ROUND($Y19+(($AD19-$Y19)/5)*3,2)</f>
        <v>5.13</v>
      </c>
      <c r="AQ19" s="116" t="n">
        <f aca="false">ROUND($Y19+(($AD19-$Y19)/5)*4,2)</f>
        <v>5.21</v>
      </c>
      <c r="AR19" s="95" t="n">
        <f aca="false">AK17</f>
        <v>0.72</v>
      </c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82"/>
      <c r="BV19" s="66" t="n">
        <f aca="false">MAX(C19:BU19)</f>
        <v>32.25</v>
      </c>
    </row>
    <row r="20" customFormat="false" ht="14.1" hidden="false" customHeight="true" outlineLevel="0" collapsed="false">
      <c r="A20" s="76" t="n">
        <v>32.15</v>
      </c>
      <c r="B20" s="77" t="n">
        <f aca="false">IF(A20-$E$3&lt;0,0,A20-$E$3)</f>
        <v>0.609999999999999</v>
      </c>
      <c r="C20" s="70" t="n">
        <v>0</v>
      </c>
      <c r="D20" s="78" t="n">
        <v>0.715925593487197</v>
      </c>
      <c r="E20" s="78" t="n">
        <v>1.37172749111416</v>
      </c>
      <c r="F20" s="78" t="n">
        <v>1.98283116337783</v>
      </c>
      <c r="G20" s="78" t="n">
        <v>2.54822471533774</v>
      </c>
      <c r="H20" s="78" t="n">
        <v>3.06479117860871</v>
      </c>
      <c r="I20" s="78" t="n">
        <v>3.53150562334764</v>
      </c>
      <c r="J20" s="78" t="n">
        <v>3.94692366230238</v>
      </c>
      <c r="K20" s="78" t="n">
        <v>4.30896814901497</v>
      </c>
      <c r="L20" s="78" t="n">
        <v>4.64202702091816</v>
      </c>
      <c r="M20" s="78" t="n">
        <v>4.9517443687671</v>
      </c>
      <c r="N20" s="78" t="n">
        <v>5.19695462263203</v>
      </c>
      <c r="O20" s="78" t="n">
        <v>5.35111967791816</v>
      </c>
      <c r="P20" s="78"/>
      <c r="Q20" s="78"/>
      <c r="R20" s="78"/>
      <c r="S20" s="78"/>
      <c r="T20" s="78"/>
      <c r="U20" s="78"/>
      <c r="V20" s="78"/>
      <c r="W20" s="78"/>
      <c r="X20" s="87"/>
      <c r="Y20" s="87"/>
      <c r="Z20" s="87"/>
      <c r="AA20" s="88"/>
      <c r="AB20" s="88"/>
      <c r="AC20" s="88"/>
      <c r="AD20" s="88"/>
      <c r="AE20" s="79"/>
      <c r="AF20" s="79"/>
      <c r="AG20" s="79"/>
      <c r="AH20" s="78"/>
      <c r="AI20" s="78"/>
      <c r="AJ20" s="78"/>
      <c r="AK20" s="78"/>
      <c r="AL20" s="87"/>
      <c r="AM20" s="87"/>
      <c r="AN20" s="87"/>
      <c r="AO20" s="88"/>
      <c r="AP20" s="88"/>
      <c r="AQ20" s="88"/>
      <c r="AR20" s="88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82"/>
      <c r="BV20" s="66" t="n">
        <f aca="false">MAX(C20:BU20)</f>
        <v>5.35111967791816</v>
      </c>
    </row>
    <row r="21" customFormat="false" ht="14.1" hidden="false" customHeight="true" outlineLevel="0" collapsed="false">
      <c r="A21" s="76" t="n">
        <v>32.2</v>
      </c>
      <c r="B21" s="77" t="n">
        <f aca="false">IF(A21-$E$3&lt;0,0,A21-$E$3)</f>
        <v>0.660000000000004</v>
      </c>
      <c r="C21" s="70" t="n">
        <v>0</v>
      </c>
      <c r="D21" s="78" t="n">
        <v>0.74739070498203</v>
      </c>
      <c r="E21" s="78" t="n">
        <v>1.43382037188016</v>
      </c>
      <c r="F21" s="78" t="n">
        <v>2.07742050988051</v>
      </c>
      <c r="G21" s="78" t="n">
        <v>2.67830115774172</v>
      </c>
      <c r="H21" s="78" t="n">
        <v>3.23252610370653</v>
      </c>
      <c r="I21" s="78" t="n">
        <v>3.73928587662047</v>
      </c>
      <c r="J21" s="78" t="n">
        <v>4.1974735155449</v>
      </c>
      <c r="K21" s="78" t="n">
        <v>4.60555696990071</v>
      </c>
      <c r="L21" s="78" t="n">
        <v>4.96136444905805</v>
      </c>
      <c r="M21" s="78" t="n">
        <v>5.30970641845741</v>
      </c>
      <c r="N21" s="78" t="n">
        <v>5.619134698884</v>
      </c>
      <c r="O21" s="78" t="n">
        <v>5.86411609150977</v>
      </c>
      <c r="P21" s="78" t="n">
        <v>6.01813726045742</v>
      </c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117" t="s">
        <v>33</v>
      </c>
      <c r="AB21" s="117"/>
      <c r="AC21" s="117"/>
      <c r="AD21" s="117" t="n">
        <f aca="false">IFERROR(INDEX(Y14:AD19,MATCH(V12,X14:X19,0),MATCH(W12,Y13:AD13,0)),"")</f>
        <v>4.61</v>
      </c>
      <c r="AE21" s="79"/>
      <c r="AF21" s="79"/>
      <c r="AG21" s="79"/>
      <c r="AH21" s="78"/>
      <c r="AI21" s="78"/>
      <c r="AJ21" s="78"/>
      <c r="AK21" s="78"/>
      <c r="AL21" s="78"/>
      <c r="AM21" s="78"/>
      <c r="AN21" s="78"/>
      <c r="AO21" s="117" t="s">
        <v>33</v>
      </c>
      <c r="AP21" s="117"/>
      <c r="AQ21" s="117"/>
      <c r="AR21" s="117" t="n">
        <f aca="false">ROUND(IFERROR(INDEX(AM14:AR19,MATCH(AJ12,AL14:AL19,0),MATCH(AK12,AM13:AR13,0)),""),2)</f>
        <v>0</v>
      </c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82"/>
      <c r="BV21" s="66" t="n">
        <f aca="false">MAX(C21:BU21)</f>
        <v>6.01813726045742</v>
      </c>
    </row>
    <row r="22" customFormat="false" ht="14.1" hidden="false" customHeight="true" outlineLevel="0" collapsed="false">
      <c r="A22" s="76" t="n">
        <v>32.25</v>
      </c>
      <c r="B22" s="77" t="n">
        <f aca="false">IF(A22-$E$3&lt;0,0,A22-$E$3)</f>
        <v>0.710000000000001</v>
      </c>
      <c r="C22" s="70" t="n">
        <v>0</v>
      </c>
      <c r="D22" s="78" t="n">
        <v>0.777487688202424</v>
      </c>
      <c r="E22" s="78" t="n">
        <v>1.49315244946266</v>
      </c>
      <c r="F22" s="78" t="n">
        <v>2.1676434198231</v>
      </c>
      <c r="G22" s="78" t="n">
        <v>2.80210466202933</v>
      </c>
      <c r="H22" s="78" t="n">
        <v>3.39180653805347</v>
      </c>
      <c r="I22" s="78" t="n">
        <v>3.93609317545371</v>
      </c>
      <c r="J22" s="78" t="n">
        <v>4.43408886862276</v>
      </c>
      <c r="K22" s="78" t="n">
        <v>4.8846164580681</v>
      </c>
      <c r="L22" s="78" t="n">
        <v>5.28606892129902</v>
      </c>
      <c r="M22" s="78" t="n">
        <v>5.63993663035399</v>
      </c>
      <c r="N22" s="78" t="n">
        <v>6.00206822127824</v>
      </c>
      <c r="O22" s="78" t="n">
        <v>6.31120743428247</v>
      </c>
      <c r="P22" s="78" t="n">
        <v>6.55595996566908</v>
      </c>
      <c r="Q22" s="78" t="n">
        <v>6.70983724827824</v>
      </c>
      <c r="R22" s="78"/>
      <c r="S22" s="78"/>
      <c r="T22" s="78"/>
      <c r="U22" s="78"/>
      <c r="V22" s="78"/>
      <c r="W22" s="78"/>
      <c r="X22" s="78"/>
      <c r="Y22" s="78"/>
      <c r="Z22" s="78"/>
      <c r="AA22" s="79"/>
      <c r="AB22" s="79"/>
      <c r="AC22" s="79"/>
      <c r="AD22" s="79"/>
      <c r="AE22" s="79"/>
      <c r="AF22" s="79"/>
      <c r="AG22" s="79"/>
      <c r="AH22" s="78"/>
      <c r="AI22" s="78"/>
      <c r="AJ22" s="78"/>
      <c r="AK22" s="78"/>
      <c r="AL22" s="78"/>
      <c r="AM22" s="78"/>
      <c r="AN22" s="78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82"/>
      <c r="BV22" s="66" t="n">
        <f aca="false">MAX(C22:BU22)</f>
        <v>6.70983724827824</v>
      </c>
    </row>
    <row r="23" customFormat="false" ht="14.1" hidden="false" customHeight="true" outlineLevel="0" collapsed="false">
      <c r="A23" s="76" t="n">
        <v>32.3</v>
      </c>
      <c r="B23" s="77" t="n">
        <f aca="false">IF(A23-$E$3&lt;0,0,A23-$E$3)</f>
        <v>0.759999999999998</v>
      </c>
      <c r="C23" s="70" t="n">
        <v>0</v>
      </c>
      <c r="D23" s="78" t="n">
        <v>0.806366732720602</v>
      </c>
      <c r="E23" s="78" t="n">
        <v>1.55003340638107</v>
      </c>
      <c r="F23" s="78" t="n">
        <v>2.25429509089557</v>
      </c>
      <c r="G23" s="78" t="n">
        <v>2.92039337697776</v>
      </c>
      <c r="H23" s="78" t="n">
        <v>3.54369795747439</v>
      </c>
      <c r="I23" s="78" t="n">
        <v>4.12337847760098</v>
      </c>
      <c r="J23" s="78" t="n">
        <v>4.6587246474084</v>
      </c>
      <c r="K23" s="78" t="n">
        <v>5.14880345843693</v>
      </c>
      <c r="L23" s="78" t="n">
        <v>5.59237704981173</v>
      </c>
      <c r="M23" s="78" t="n">
        <v>5.98777361366127</v>
      </c>
      <c r="N23" s="78" t="n">
        <v>6.35631636301601</v>
      </c>
      <c r="O23" s="78" t="n">
        <v>6.71810933482907</v>
      </c>
      <c r="P23" s="78" t="n">
        <v>7.02695948041095</v>
      </c>
      <c r="Q23" s="78" t="n">
        <v>7.27148315055839</v>
      </c>
      <c r="R23" s="78" t="n">
        <v>7.42521654682906</v>
      </c>
      <c r="S23" s="78"/>
      <c r="T23" s="78"/>
      <c r="U23" s="78"/>
      <c r="V23" s="78"/>
      <c r="W23" s="78"/>
      <c r="X23" s="78"/>
      <c r="Y23" s="78"/>
      <c r="Z23" s="78"/>
      <c r="AA23" s="79"/>
      <c r="AB23" s="79"/>
      <c r="AC23" s="92" t="s">
        <v>28</v>
      </c>
      <c r="AD23" s="93" t="s">
        <v>29</v>
      </c>
      <c r="AE23" s="79"/>
      <c r="AF23" s="79"/>
      <c r="AG23" s="79"/>
      <c r="AH23" s="78"/>
      <c r="AI23" s="78"/>
      <c r="AJ23" s="78"/>
      <c r="AK23" s="78"/>
      <c r="AL23" s="78"/>
      <c r="AM23" s="78"/>
      <c r="AN23" s="78"/>
      <c r="AO23" s="79"/>
      <c r="AP23" s="79"/>
      <c r="AQ23" s="92" t="s">
        <v>28</v>
      </c>
      <c r="AR23" s="93" t="s">
        <v>29</v>
      </c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82"/>
      <c r="BV23" s="66" t="n">
        <f aca="false">MAX(C23:BU23)</f>
        <v>7.42521654682906</v>
      </c>
    </row>
    <row r="24" customFormat="false" ht="14.1" hidden="false" customHeight="true" outlineLevel="0" collapsed="false">
      <c r="A24" s="76" t="n">
        <v>32.35</v>
      </c>
      <c r="B24" s="77" t="n">
        <f aca="false">IF(A24-$E$3&lt;0,0,A24-$E$3)</f>
        <v>0.810000000000002</v>
      </c>
      <c r="C24" s="70" t="n">
        <v>0</v>
      </c>
      <c r="D24" s="78" t="n">
        <v>0.834152178719976</v>
      </c>
      <c r="E24" s="78" t="n">
        <v>1.60471858529442</v>
      </c>
      <c r="F24" s="78" t="n">
        <v>2.33860454615597</v>
      </c>
      <c r="G24" s="78" t="n">
        <v>3.03378329196894</v>
      </c>
      <c r="H24" s="78" t="n">
        <v>3.68905776869516</v>
      </c>
      <c r="I24" s="78" t="n">
        <v>4.30229446714303</v>
      </c>
      <c r="J24" s="78" t="n">
        <v>4.87290549640669</v>
      </c>
      <c r="K24" s="78" t="n">
        <v>5.40013303960807</v>
      </c>
      <c r="L24" s="78" t="n">
        <v>5.88299406303533</v>
      </c>
      <c r="M24" s="78" t="n">
        <v>6.32019774286748</v>
      </c>
      <c r="N24" s="78" t="n">
        <v>6.7100157859883</v>
      </c>
      <c r="O24" s="78" t="n">
        <v>7.09546928229814</v>
      </c>
      <c r="P24" s="78" t="n">
        <v>7.45692363500002</v>
      </c>
      <c r="Q24" s="78" t="n">
        <v>7.76548471315956</v>
      </c>
      <c r="R24" s="78" t="n">
        <v>8.00977952206785</v>
      </c>
      <c r="S24" s="78" t="n">
        <v>8.16336903200003</v>
      </c>
      <c r="T24" s="78"/>
      <c r="U24" s="78"/>
      <c r="V24" s="78"/>
      <c r="W24" s="78"/>
      <c r="X24" s="78"/>
      <c r="Y24" s="78"/>
      <c r="Z24" s="78"/>
      <c r="AA24" s="79"/>
      <c r="AB24" s="79"/>
      <c r="AC24" s="94" t="n">
        <f aca="false">V12</f>
        <v>32.2</v>
      </c>
      <c r="AD24" s="94" t="n">
        <f aca="false">W12</f>
        <v>0.4</v>
      </c>
      <c r="AE24" s="79"/>
      <c r="AF24" s="79"/>
      <c r="AG24" s="79"/>
      <c r="AH24" s="78"/>
      <c r="AI24" s="78"/>
      <c r="AJ24" s="78"/>
      <c r="AK24" s="78"/>
      <c r="AL24" s="78"/>
      <c r="AM24" s="78"/>
      <c r="AN24" s="78"/>
      <c r="AO24" s="79"/>
      <c r="AP24" s="79"/>
      <c r="AQ24" s="94" t="n">
        <f aca="false">AJ12</f>
        <v>32.14</v>
      </c>
      <c r="AR24" s="94" t="n">
        <f aca="false">AK12</f>
        <v>0</v>
      </c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82"/>
      <c r="BV24" s="66" t="n">
        <f aca="false">MAX(C24:BU24)</f>
        <v>32.2</v>
      </c>
    </row>
    <row r="25" customFormat="false" ht="14.1" hidden="false" customHeight="true" outlineLevel="0" collapsed="false">
      <c r="A25" s="76" t="n">
        <v>32.4</v>
      </c>
      <c r="B25" s="77" t="n">
        <f aca="false">IF(A25-$E$3&lt;0,0,A25-$E$3)</f>
        <v>0.859999999999999</v>
      </c>
      <c r="C25" s="70" t="n">
        <v>0</v>
      </c>
      <c r="D25" s="78" t="n">
        <v>0.860948331068924</v>
      </c>
      <c r="E25" s="78" t="n">
        <v>1.657421434323</v>
      </c>
      <c r="F25" s="78" t="n">
        <v>2.41973954332411</v>
      </c>
      <c r="G25" s="78" t="n">
        <v>3.14278292761245</v>
      </c>
      <c r="H25" s="78" t="n">
        <v>3.82858829428548</v>
      </c>
      <c r="I25" s="78" t="n">
        <v>4.47377598221945</v>
      </c>
      <c r="J25" s="78" t="n">
        <v>5.07785120203612</v>
      </c>
      <c r="K25" s="78" t="n">
        <v>5.64018610968621</v>
      </c>
      <c r="L25" s="78" t="n">
        <v>6.15998105009608</v>
      </c>
      <c r="M25" s="78" t="n">
        <v>6.63620897255322</v>
      </c>
      <c r="N25" s="78" t="n">
        <v>7.06753247899934</v>
      </c>
      <c r="O25" s="78" t="n">
        <v>7.45217364351152</v>
      </c>
      <c r="P25" s="78" t="n">
        <v>7.85657111116021</v>
      </c>
      <c r="Q25" s="78" t="n">
        <v>8.2176868447509</v>
      </c>
      <c r="R25" s="78" t="n">
        <v>8.52595885548809</v>
      </c>
      <c r="S25" s="78" t="n">
        <v>8.77002480315721</v>
      </c>
      <c r="T25" s="78" t="n">
        <v>8.9234704267509</v>
      </c>
      <c r="U25" s="78"/>
      <c r="V25" s="78"/>
      <c r="W25" s="78"/>
      <c r="X25" s="78"/>
      <c r="Y25" s="78"/>
      <c r="Z25" s="78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82"/>
      <c r="BV25" s="66" t="n">
        <f aca="false">MAX(C25:BU25)</f>
        <v>8.9234704267509</v>
      </c>
    </row>
    <row r="26" customFormat="false" ht="14.1" hidden="false" customHeight="true" outlineLevel="0" collapsed="false">
      <c r="A26" s="76" t="n">
        <v>32.45</v>
      </c>
      <c r="B26" s="77" t="n">
        <f aca="false">IF(A26-$E$3&lt;0,0,A26-$E$3)</f>
        <v>0.910000000000004</v>
      </c>
      <c r="C26" s="70" t="n">
        <v>0</v>
      </c>
      <c r="D26" s="78" t="n">
        <v>0.88684369789792</v>
      </c>
      <c r="E26" s="78" t="n">
        <v>1.70832252102531</v>
      </c>
      <c r="F26" s="78" t="n">
        <v>2.49799913641471</v>
      </c>
      <c r="G26" s="78" t="n">
        <v>3.24781784120551</v>
      </c>
      <c r="H26" s="78" t="n">
        <v>3.96287347486447</v>
      </c>
      <c r="I26" s="78" t="n">
        <v>4.63859412267293</v>
      </c>
      <c r="J26" s="78" t="n">
        <v>5.27455745381912</v>
      </c>
      <c r="K26" s="78" t="n">
        <v>5.87023470208178</v>
      </c>
      <c r="L26" s="78" t="n">
        <v>6.42496259303305</v>
      </c>
      <c r="M26" s="78" t="n">
        <v>6.93790438443377</v>
      </c>
      <c r="N26" s="78" t="n">
        <v>7.40799402645107</v>
      </c>
      <c r="O26" s="78" t="n">
        <v>7.83385288241437</v>
      </c>
      <c r="P26" s="78" t="n">
        <v>8.2321306008137</v>
      </c>
      <c r="Q26" s="78" t="n">
        <v>8.63886741960709</v>
      </c>
      <c r="R26" s="78" t="n">
        <v>8.9996445340866</v>
      </c>
      <c r="S26" s="78" t="n">
        <v>9.30762747740144</v>
      </c>
      <c r="T26" s="78" t="n">
        <v>9.55146456383141</v>
      </c>
      <c r="U26" s="78" t="n">
        <v>9.70476630108662</v>
      </c>
      <c r="V26" s="78"/>
      <c r="W26" s="78"/>
      <c r="X26" s="78"/>
      <c r="Y26" s="78"/>
      <c r="Z26" s="78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82"/>
      <c r="BV26" s="66" t="n">
        <f aca="false">MAX(C26:BU26)</f>
        <v>9.70476630108662</v>
      </c>
    </row>
    <row r="27" customFormat="false" ht="14.1" hidden="false" customHeight="true" outlineLevel="0" collapsed="false">
      <c r="A27" s="76" t="n">
        <v>32.5</v>
      </c>
      <c r="B27" s="77" t="n">
        <f aca="false">IF(A27-$E$3&lt;0,0,A27-$E$3)</f>
        <v>0.960000000000001</v>
      </c>
      <c r="C27" s="70" t="n">
        <v>0</v>
      </c>
      <c r="D27" s="78" t="n">
        <v>0.91191414466071</v>
      </c>
      <c r="E27" s="78" t="n">
        <v>1.75757620250427</v>
      </c>
      <c r="F27" s="78" t="n">
        <v>2.5736377853148</v>
      </c>
      <c r="G27" s="78" t="n">
        <v>3.34924838660018</v>
      </c>
      <c r="H27" s="78" t="n">
        <v>4.09240506202493</v>
      </c>
      <c r="I27" s="78" t="n">
        <v>4.79739401829361</v>
      </c>
      <c r="J27" s="78" t="n">
        <v>5.46385042037153</v>
      </c>
      <c r="K27" s="78" t="n">
        <v>6.09132275108857</v>
      </c>
      <c r="L27" s="78" t="n">
        <v>6.67925191624844</v>
      </c>
      <c r="M27" s="78" t="n">
        <v>7.22694302712756</v>
      </c>
      <c r="N27" s="78" t="n">
        <v>7.73352626300284</v>
      </c>
      <c r="O27" s="78" t="n">
        <v>8.19790080875756</v>
      </c>
      <c r="P27" s="78" t="n">
        <v>8.61865129104249</v>
      </c>
      <c r="Q27" s="78" t="n">
        <v>9.03530890059675</v>
      </c>
      <c r="R27" s="78" t="n">
        <v>9.44166396330159</v>
      </c>
      <c r="S27" s="78" t="n">
        <v>9.80210245866991</v>
      </c>
      <c r="T27" s="78" t="n">
        <v>10.1097963345624</v>
      </c>
      <c r="U27" s="78" t="n">
        <v>10.3534045597532</v>
      </c>
      <c r="V27" s="78" t="n">
        <v>10.5065624106699</v>
      </c>
      <c r="W27" s="78"/>
      <c r="X27" s="78"/>
      <c r="Y27" s="78"/>
      <c r="Z27" s="78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82"/>
      <c r="BV27" s="66" t="n">
        <f aca="false">MAX(C27:BU27)</f>
        <v>10.5065624106699</v>
      </c>
    </row>
    <row r="28" customFormat="false" ht="14.1" hidden="false" customHeight="true" outlineLevel="0" collapsed="false">
      <c r="A28" s="76" t="n">
        <v>32.55</v>
      </c>
      <c r="B28" s="77" t="n">
        <f aca="false">IF(A28-$E$3&lt;0,0,A28-$E$3)</f>
        <v>1.01</v>
      </c>
      <c r="C28" s="70" t="n">
        <v>0</v>
      </c>
      <c r="D28" s="78" t="n">
        <v>0.936095968362979</v>
      </c>
      <c r="E28" s="78" t="n">
        <v>1.80582626090512</v>
      </c>
      <c r="F28" s="78" t="n">
        <v>2.64687411167261</v>
      </c>
      <c r="G28" s="78" t="n">
        <v>3.44771415995691</v>
      </c>
      <c r="H28" s="78" t="n">
        <v>4.21760178205621</v>
      </c>
      <c r="I28" s="78" t="n">
        <v>4.95072198791026</v>
      </c>
      <c r="J28" s="78" t="n">
        <v>5.64642503941524</v>
      </c>
      <c r="K28" s="78" t="n">
        <v>6.30432080793136</v>
      </c>
      <c r="L28" s="78" t="n">
        <v>6.92393157174749</v>
      </c>
      <c r="M28" s="78" t="n">
        <v>7.5046710156493</v>
      </c>
      <c r="N28" s="78" t="n">
        <v>8.04581588595532</v>
      </c>
      <c r="O28" s="78" t="n">
        <v>8.54646669679142</v>
      </c>
      <c r="P28" s="78" t="n">
        <v>9.00549147280594</v>
      </c>
      <c r="Q28" s="78" t="n">
        <v>9.42144193730054</v>
      </c>
      <c r="R28" s="78" t="n">
        <v>9.85834549798192</v>
      </c>
      <c r="S28" s="78" t="n">
        <v>10.2643188045982</v>
      </c>
      <c r="T28" s="78" t="n">
        <v>10.6244186808553</v>
      </c>
      <c r="U28" s="78" t="n">
        <v>10.9318234893255</v>
      </c>
      <c r="V28" s="78" t="n">
        <v>11.1752028532771</v>
      </c>
      <c r="W28" s="78" t="n">
        <v>11.3282168178553</v>
      </c>
      <c r="X28" s="78"/>
      <c r="Y28" s="78"/>
      <c r="Z28" s="78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82"/>
      <c r="BV28" s="66" t="n">
        <f aca="false">MAX(C28:BU28)</f>
        <v>11.3282168178553</v>
      </c>
    </row>
    <row r="29" customFormat="false" ht="14.1" hidden="false" customHeight="true" outlineLevel="0" collapsed="false">
      <c r="A29" s="76" t="n">
        <v>32.6</v>
      </c>
      <c r="B29" s="77" t="n">
        <f aca="false">IF(A29-$E$3&lt;0,0,A29-$E$3)</f>
        <v>1.06</v>
      </c>
      <c r="C29" s="70" t="n">
        <v>0</v>
      </c>
      <c r="D29" s="78" t="n">
        <v>0.959077212334601</v>
      </c>
      <c r="E29" s="78" t="n">
        <v>1.8546480999665</v>
      </c>
      <c r="F29" s="78" t="n">
        <v>2.71789756847908</v>
      </c>
      <c r="G29" s="78" t="n">
        <v>3.54443105953233</v>
      </c>
      <c r="H29" s="78" t="n">
        <v>4.33882365660466</v>
      </c>
      <c r="I29" s="78" t="n">
        <v>5.09904555636062</v>
      </c>
      <c r="J29" s="78" t="n">
        <v>5.82287270121719</v>
      </c>
      <c r="K29" s="78" t="n">
        <v>6.50996455054261</v>
      </c>
      <c r="L29" s="78" t="n">
        <v>7.15990814655586</v>
      </c>
      <c r="M29" s="78" t="n">
        <v>7.77220212286699</v>
      </c>
      <c r="N29" s="78" t="n">
        <v>8.34623561053684</v>
      </c>
      <c r="O29" s="78" t="n">
        <v>8.88125978045195</v>
      </c>
      <c r="P29" s="78" t="n">
        <v>9.37634841190117</v>
      </c>
      <c r="Q29" s="78" t="n">
        <v>9.8303414641984</v>
      </c>
      <c r="R29" s="78" t="n">
        <v>10.2539162226905</v>
      </c>
      <c r="S29" s="78" t="n">
        <v>10.700644263003</v>
      </c>
      <c r="T29" s="78" t="n">
        <v>11.1062358135307</v>
      </c>
      <c r="U29" s="78" t="n">
        <v>11.4659970706767</v>
      </c>
      <c r="V29" s="78" t="n">
        <v>11.7731128117245</v>
      </c>
      <c r="W29" s="78" t="n">
        <v>12.016263314437</v>
      </c>
      <c r="X29" s="78" t="n">
        <v>12.1691333926767</v>
      </c>
      <c r="Y29" s="78"/>
      <c r="Z29" s="78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82"/>
      <c r="BV29" s="66" t="n">
        <f aca="false">MAX(C29:BU29)</f>
        <v>12.1691333926767</v>
      </c>
    </row>
    <row r="30" customFormat="false" ht="14.1" hidden="false" customHeight="true" outlineLevel="0" collapsed="false">
      <c r="A30" s="76" t="n">
        <v>32.65</v>
      </c>
      <c r="B30" s="77" t="n">
        <f aca="false">IF(A30-$E$3&lt;0,0,A30-$E$3)</f>
        <v>1.11</v>
      </c>
      <c r="C30" s="70" t="n">
        <v>0</v>
      </c>
      <c r="D30" s="78" t="n">
        <v>0.981435600031261</v>
      </c>
      <c r="E30" s="78" t="n">
        <v>1.9020611537117</v>
      </c>
      <c r="F30" s="78" t="n">
        <v>2.78687359903939</v>
      </c>
      <c r="G30" s="78" t="n">
        <v>3.63828099918386</v>
      </c>
      <c r="H30" s="78" t="n">
        <v>4.45638290149815</v>
      </c>
      <c r="I30" s="78" t="n">
        <v>5.24276851770643</v>
      </c>
      <c r="J30" s="78" t="n">
        <v>5.99370176424407</v>
      </c>
      <c r="K30" s="78" t="n">
        <v>6.70888272798085</v>
      </c>
      <c r="L30" s="78" t="n">
        <v>7.38795083360839</v>
      </c>
      <c r="M30" s="78" t="n">
        <v>8.03047242563277</v>
      </c>
      <c r="N30" s="78" t="n">
        <v>8.63592470692</v>
      </c>
      <c r="O30" s="78" t="n">
        <v>9.20367456165426</v>
      </c>
      <c r="P30" s="78" t="n">
        <v>9.73294999785306</v>
      </c>
      <c r="Q30" s="78" t="n">
        <v>10.2228005942939</v>
      </c>
      <c r="R30" s="78" t="n">
        <v>10.672040921627</v>
      </c>
      <c r="S30" s="78" t="n">
        <v>11.1153418925289</v>
      </c>
      <c r="T30" s="78" t="n">
        <v>11.5616494577377</v>
      </c>
      <c r="U30" s="78" t="n">
        <v>11.9668592521768</v>
      </c>
      <c r="V30" s="78" t="n">
        <v>12.3262818902116</v>
      </c>
      <c r="W30" s="78" t="n">
        <v>12.633108563837</v>
      </c>
      <c r="X30" s="78" t="n">
        <v>12.8760302053103</v>
      </c>
      <c r="Y30" s="78" t="n">
        <v>13.0287563972116</v>
      </c>
      <c r="Z30" s="78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82"/>
      <c r="BV30" s="66" t="n">
        <f aca="false">MAX(C30:BU30)</f>
        <v>13.0287563972116</v>
      </c>
    </row>
    <row r="31" customFormat="false" ht="14.1" hidden="false" customHeight="true" outlineLevel="0" collapsed="false">
      <c r="A31" s="76" t="n">
        <v>32.7</v>
      </c>
      <c r="B31" s="77" t="n">
        <f aca="false">IF(A31-$E$3&lt;0,0,A31-$E$3)</f>
        <v>1.16</v>
      </c>
      <c r="C31" s="70" t="n">
        <v>0</v>
      </c>
      <c r="D31" s="78" t="n">
        <v>1.0032127728997</v>
      </c>
      <c r="E31" s="78" t="n">
        <v>1.9481652654597</v>
      </c>
      <c r="F31" s="78" t="n">
        <v>2.85394768253346</v>
      </c>
      <c r="G31" s="78" t="n">
        <v>3.72947301914079</v>
      </c>
      <c r="H31" s="78" t="n">
        <v>4.57055235491415</v>
      </c>
      <c r="I31" s="78" t="n">
        <v>5.38224247507529</v>
      </c>
      <c r="J31" s="78" t="n">
        <v>6.15935307765676</v>
      </c>
      <c r="K31" s="78" t="n">
        <v>6.9016179514643</v>
      </c>
      <c r="L31" s="78" t="n">
        <v>7.60871948551483</v>
      </c>
      <c r="M31" s="78" t="n">
        <v>8.28027886128325</v>
      </c>
      <c r="N31" s="78" t="n">
        <v>8.91584358137528</v>
      </c>
      <c r="O31" s="78" t="n">
        <v>9.51487134556303</v>
      </c>
      <c r="P31" s="78" t="n">
        <v>10.0767087997029</v>
      </c>
      <c r="Q31" s="78" t="n">
        <v>10.600562889537</v>
      </c>
      <c r="R31" s="78" t="n">
        <v>11.0854611999425</v>
      </c>
      <c r="S31" s="78" t="n">
        <v>11.5301952434554</v>
      </c>
      <c r="T31" s="78" t="n">
        <v>11.9949540918087</v>
      </c>
      <c r="U31" s="78" t="n">
        <v>12.4408411819136</v>
      </c>
      <c r="V31" s="78" t="n">
        <v>12.8456692202642</v>
      </c>
      <c r="W31" s="78" t="n">
        <v>13.2047532391877</v>
      </c>
      <c r="X31" s="78" t="n">
        <v>13.5112908453908</v>
      </c>
      <c r="Y31" s="78" t="n">
        <v>13.753983625625</v>
      </c>
      <c r="Z31" s="78" t="n">
        <v>13.9065659311878</v>
      </c>
      <c r="AA31" s="78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82"/>
      <c r="BV31" s="66" t="n">
        <f aca="false">MAX(C31:BU31)</f>
        <v>13.9065659311878</v>
      </c>
    </row>
    <row r="32" customFormat="false" ht="14.1" hidden="false" customHeight="true" outlineLevel="0" collapsed="false">
      <c r="A32" s="76" t="n">
        <v>32.75</v>
      </c>
      <c r="B32" s="77" t="n">
        <f aca="false">IF(A32-$E$3&lt;0,0,A32-$E$3)</f>
        <v>1.21</v>
      </c>
      <c r="C32" s="70" t="n">
        <v>0</v>
      </c>
      <c r="D32" s="78" t="n">
        <v>1.02444581335115</v>
      </c>
      <c r="E32" s="78" t="n">
        <v>1.9930488465741</v>
      </c>
      <c r="F32" s="78" t="n">
        <v>2.91924854576064</v>
      </c>
      <c r="G32" s="78" t="n">
        <v>3.81819158452894</v>
      </c>
      <c r="H32" s="78" t="n">
        <v>4.68157208759175</v>
      </c>
      <c r="I32" s="78" t="n">
        <v>5.51777581995811</v>
      </c>
      <c r="J32" s="78" t="n">
        <v>6.32021193594729</v>
      </c>
      <c r="K32" s="78" t="n">
        <v>7.08864248966388</v>
      </c>
      <c r="L32" s="78" t="n">
        <v>7.82278554378771</v>
      </c>
      <c r="M32" s="78" t="n">
        <v>8.52230730797693</v>
      </c>
      <c r="N32" s="78" t="n">
        <v>9.1868122898678</v>
      </c>
      <c r="O32" s="78" t="n">
        <v>9.81583077591882</v>
      </c>
      <c r="P32" s="78" t="n">
        <v>10.4088026514935</v>
      </c>
      <c r="Q32" s="78" t="n">
        <v>10.9650560836756</v>
      </c>
      <c r="R32" s="78" t="n">
        <v>11.4837787961211</v>
      </c>
      <c r="S32" s="78" t="n">
        <v>11.9639783128716</v>
      </c>
      <c r="T32" s="78" t="n">
        <v>12.409257585</v>
      </c>
      <c r="U32" s="78" t="n">
        <v>12.8922648959245</v>
      </c>
      <c r="V32" s="78" t="n">
        <v>13.3377315109256</v>
      </c>
      <c r="W32" s="78" t="n">
        <v>13.7421777931876</v>
      </c>
      <c r="X32" s="78" t="n">
        <v>14.100923193</v>
      </c>
      <c r="Y32" s="78" t="n">
        <v>14.4071717317807</v>
      </c>
      <c r="Z32" s="78" t="n">
        <v>14.6496356507757</v>
      </c>
      <c r="AA32" s="78" t="n">
        <v>14.80207407</v>
      </c>
      <c r="AB32" s="78"/>
      <c r="AC32" s="78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82"/>
      <c r="BV32" s="66" t="n">
        <f aca="false">MAX(C32:BU32)</f>
        <v>14.80207407</v>
      </c>
    </row>
    <row r="33" customFormat="false" ht="14.1" hidden="false" customHeight="true" outlineLevel="0" collapsed="false">
      <c r="A33" s="76" t="n">
        <v>32.8</v>
      </c>
      <c r="B33" s="77" t="n">
        <f aca="false">IF(A33-$E$3&lt;0,0,A33-$E$3)</f>
        <v>1.26</v>
      </c>
      <c r="C33" s="70" t="n">
        <v>0</v>
      </c>
      <c r="D33" s="78" t="n">
        <v>1.04516791630986</v>
      </c>
      <c r="E33" s="78" t="n">
        <v>2.03679062179424</v>
      </c>
      <c r="F33" s="78" t="n">
        <v>2.98289074144743</v>
      </c>
      <c r="G33" s="78" t="n">
        <v>3.90460043614134</v>
      </c>
      <c r="H33" s="78" t="n">
        <v>4.79002362940228</v>
      </c>
      <c r="I33" s="78" t="n">
        <v>5.64964081556413</v>
      </c>
      <c r="J33" s="78" t="n">
        <v>6.47661742835419</v>
      </c>
      <c r="K33" s="78" t="n">
        <v>7.27037048363644</v>
      </c>
      <c r="L33" s="78" t="n">
        <v>8.03064798654339</v>
      </c>
      <c r="M33" s="78" t="n">
        <v>8.75715357062267</v>
      </c>
      <c r="N33" s="78" t="n">
        <v>9.44953860389463</v>
      </c>
      <c r="O33" s="78" t="n">
        <v>10.1073923027043</v>
      </c>
      <c r="P33" s="78" t="n">
        <v>10.730229169574</v>
      </c>
      <c r="Q33" s="78" t="n">
        <v>11.31747276311</v>
      </c>
      <c r="R33" s="78" t="n">
        <v>11.8684343217077</v>
      </c>
      <c r="S33" s="78" t="n">
        <v>12.3822839680564</v>
      </c>
      <c r="T33" s="78" t="n">
        <v>12.8580108682992</v>
      </c>
      <c r="U33" s="78" t="n">
        <v>13.3242636551199</v>
      </c>
      <c r="V33" s="78" t="n">
        <v>13.806815056348</v>
      </c>
      <c r="W33" s="78" t="n">
        <v>14.2518611962452</v>
      </c>
      <c r="X33" s="78" t="n">
        <v>14.6559257224187</v>
      </c>
      <c r="Y33" s="78" t="n">
        <v>15.0143325031199</v>
      </c>
      <c r="Z33" s="78" t="n">
        <v>15.3202919744783</v>
      </c>
      <c r="AA33" s="78" t="n">
        <v>15.5625270322341</v>
      </c>
      <c r="AB33" s="78" t="n">
        <v>15.7148215651199</v>
      </c>
      <c r="AC33" s="78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82"/>
      <c r="BV33" s="66" t="n">
        <f aca="false">MAX(C33:BU33)</f>
        <v>15.7148215651199</v>
      </c>
    </row>
    <row r="34" customFormat="false" ht="14.1" hidden="false" customHeight="true" outlineLevel="0" collapsed="false">
      <c r="A34" s="76" t="n">
        <v>32.85</v>
      </c>
      <c r="B34" s="77" t="n">
        <f aca="false">IF(A34-$E$3&lt;0,0,A34-$E$3)</f>
        <v>1.31</v>
      </c>
      <c r="C34" s="70" t="n">
        <v>0</v>
      </c>
      <c r="D34" s="78" t="n">
        <v>1.06540893863925</v>
      </c>
      <c r="E34" s="78" t="n">
        <v>2.07946104784655</v>
      </c>
      <c r="F34" s="78" t="n">
        <v>3.04497673906548</v>
      </c>
      <c r="G34" s="78" t="n">
        <v>3.98884570115502</v>
      </c>
      <c r="H34" s="78" t="n">
        <v>4.8971630854969</v>
      </c>
      <c r="I34" s="78" t="n">
        <v>5.7780792530848</v>
      </c>
      <c r="J34" s="78" t="n">
        <v>6.62886985003366</v>
      </c>
      <c r="K34" s="78" t="n">
        <v>7.44716753880959</v>
      </c>
      <c r="L34" s="78" t="n">
        <v>8.23274569992742</v>
      </c>
      <c r="M34" s="78" t="n">
        <v>8.98533940507458</v>
      </c>
      <c r="N34" s="78" t="n">
        <v>9.70463900714952</v>
      </c>
      <c r="O34" s="78" t="n">
        <v>10.3902822170816</v>
      </c>
      <c r="P34" s="78" t="n">
        <v>11.041844184165</v>
      </c>
      <c r="Q34" s="78" t="n">
        <v>11.6588248952034</v>
      </c>
      <c r="R34" s="78" t="n">
        <v>12.2406328993553</v>
      </c>
      <c r="S34" s="78" t="n">
        <v>12.7865638789215</v>
      </c>
      <c r="T34" s="78" t="n">
        <v>13.2957717911196</v>
      </c>
      <c r="U34" s="78" t="n">
        <v>13.7672289521391</v>
      </c>
      <c r="V34" s="78" t="n">
        <v>14.256075670556</v>
      </c>
      <c r="W34" s="78" t="n">
        <v>14.7381711620876</v>
      </c>
      <c r="X34" s="78" t="n">
        <v>15.1827968268811</v>
      </c>
      <c r="Y34" s="78" t="n">
        <v>15.586479596966</v>
      </c>
      <c r="Z34" s="78" t="n">
        <v>15.944547758556</v>
      </c>
      <c r="AA34" s="78" t="n">
        <v>16.250218162492</v>
      </c>
      <c r="AB34" s="78" t="n">
        <v>16.4922243590087</v>
      </c>
      <c r="AC34" s="78" t="n">
        <v>16.644375005556</v>
      </c>
      <c r="AD34" s="78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82"/>
      <c r="BV34" s="66" t="n">
        <f aca="false">MAX(C34:BU34)</f>
        <v>16.644375005556</v>
      </c>
    </row>
    <row r="35" customFormat="false" ht="14.1" hidden="false" customHeight="true" outlineLevel="0" collapsed="false">
      <c r="A35" s="76" t="n">
        <v>32.9</v>
      </c>
      <c r="B35" s="77" t="n">
        <f aca="false">IF(A35-$E$3&lt;0,0,A35-$E$3)</f>
        <v>1.36</v>
      </c>
      <c r="C35" s="70" t="n">
        <v>0</v>
      </c>
      <c r="D35" s="78" t="n">
        <v>1.08519585253541</v>
      </c>
      <c r="E35" s="78" t="n">
        <v>2.12112347679946</v>
      </c>
      <c r="F35" s="78" t="n">
        <v>3.10559863603179</v>
      </c>
      <c r="G35" s="78" t="n">
        <v>4.07105843009429</v>
      </c>
      <c r="H35" s="78" t="n">
        <v>5.00166075036886</v>
      </c>
      <c r="I35" s="78" t="n">
        <v>5.90330701800449</v>
      </c>
      <c r="J35" s="78" t="n">
        <v>6.77723664741464</v>
      </c>
      <c r="K35" s="78" t="n">
        <v>7.61935835876069</v>
      </c>
      <c r="L35" s="78" t="n">
        <v>8.42946722408671</v>
      </c>
      <c r="M35" s="78" t="n">
        <v>9.20732497755009</v>
      </c>
      <c r="N35" s="78" t="n">
        <v>9.95265474988412</v>
      </c>
      <c r="O35" s="78" t="n">
        <v>10.6651346351501</v>
      </c>
      <c r="P35" s="78" t="n">
        <v>11.3443897410848</v>
      </c>
      <c r="Q35" s="78" t="n">
        <v>11.9899822391453</v>
      </c>
      <c r="R35" s="78" t="n">
        <v>12.6013987287574</v>
      </c>
      <c r="S35" s="78" t="n">
        <v>13.1780339216495</v>
      </c>
      <c r="T35" s="78" t="n">
        <v>13.719169165233</v>
      </c>
      <c r="U35" s="78" t="n">
        <v>14.2239435284217</v>
      </c>
      <c r="V35" s="78" t="n">
        <v>14.6913138190789</v>
      </c>
      <c r="W35" s="78" t="n">
        <v>15.2042836005136</v>
      </c>
      <c r="X35" s="78" t="n">
        <v>15.6859231823489</v>
      </c>
      <c r="Y35" s="78" t="n">
        <v>16.1301283720385</v>
      </c>
      <c r="Z35" s="78" t="n">
        <v>16.5334293860348</v>
      </c>
      <c r="AA35" s="78" t="n">
        <v>16.8911589285136</v>
      </c>
      <c r="AB35" s="78" t="n">
        <v>17.1965402650273</v>
      </c>
      <c r="AC35" s="78" t="n">
        <v>17.4383176003048</v>
      </c>
      <c r="AD35" s="78" t="n">
        <v>17.5903243605136</v>
      </c>
      <c r="AE35" s="78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82"/>
      <c r="BV35" s="66" t="n">
        <f aca="false">MAX(C35:BU35)</f>
        <v>17.5903243605136</v>
      </c>
    </row>
    <row r="36" customFormat="false" ht="14.1" hidden="false" customHeight="true" outlineLevel="0" collapsed="false">
      <c r="A36" s="76" t="n">
        <v>32.95</v>
      </c>
      <c r="B36" s="77" t="n">
        <f aca="false">IF(A36-$E$3&lt;0,0,A36-$E$3)</f>
        <v>1.41</v>
      </c>
      <c r="C36" s="70" t="n">
        <v>0</v>
      </c>
      <c r="D36" s="78" t="n">
        <v>1.10455312263782</v>
      </c>
      <c r="E36" s="78" t="n">
        <v>2.16183511792331</v>
      </c>
      <c r="F36" s="78" t="n">
        <v>3.16483957009221</v>
      </c>
      <c r="G36" s="78" t="n">
        <v>4.15135668397832</v>
      </c>
      <c r="H36" s="78" t="n">
        <v>5.10367333787744</v>
      </c>
      <c r="I36" s="78" t="n">
        <v>6.02551781302329</v>
      </c>
      <c r="J36" s="78" t="n">
        <v>6.92195723886762</v>
      </c>
      <c r="K36" s="78" t="n">
        <v>7.78723289280585</v>
      </c>
      <c r="L36" s="78" t="n">
        <v>8.62115853440056</v>
      </c>
      <c r="M36" s="78" t="n">
        <v>9.4235187039631</v>
      </c>
      <c r="N36" s="78" t="n">
        <v>10.1940643521334</v>
      </c>
      <c r="O36" s="78" t="n">
        <v>10.9325075555973</v>
      </c>
      <c r="P36" s="78" t="n">
        <v>11.6385150626878</v>
      </c>
      <c r="Q36" s="78" t="n">
        <v>12.3117003197303</v>
      </c>
      <c r="R36" s="78" t="n">
        <v>12.9516134936851</v>
      </c>
      <c r="S36" s="78" t="n">
        <v>13.5577288049042</v>
      </c>
      <c r="T36" s="78" t="n">
        <v>14.1294281750215</v>
      </c>
      <c r="U36" s="78" t="n">
        <v>14.6659797078479</v>
      </c>
      <c r="V36" s="78" t="n">
        <v>15.166508725293</v>
      </c>
      <c r="W36" s="78" t="n">
        <v>15.6526249758769</v>
      </c>
      <c r="X36" s="78" t="n">
        <v>16.1684986546996</v>
      </c>
      <c r="Y36" s="78" t="n">
        <v>16.6496823268385</v>
      </c>
      <c r="Z36" s="78" t="n">
        <v>17.0934670414242</v>
      </c>
      <c r="AA36" s="78" t="n">
        <v>17.496386299332</v>
      </c>
      <c r="AB36" s="78" t="n">
        <v>17.8537772226997</v>
      </c>
      <c r="AC36" s="78" t="n">
        <v>18.158869491791</v>
      </c>
      <c r="AD36" s="78" t="n">
        <v>18.4004179658293</v>
      </c>
      <c r="AE36" s="78" t="n">
        <v>18.5522808396997</v>
      </c>
      <c r="AF36" s="78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82"/>
      <c r="BV36" s="66" t="n">
        <f aca="false">MAX(C36:BU36)</f>
        <v>18.5522808396997</v>
      </c>
    </row>
    <row r="37" customFormat="false" ht="14.1" hidden="false" customHeight="true" outlineLevel="0" collapsed="false">
      <c r="A37" s="76" t="n">
        <v>33</v>
      </c>
      <c r="B37" s="77" t="n">
        <f aca="false">IF(A37-$E$3&lt;0,0,A37-$E$3)</f>
        <v>1.46</v>
      </c>
      <c r="C37" s="70" t="n">
        <v>0</v>
      </c>
      <c r="D37" s="78" t="n">
        <v>1.12350302198062</v>
      </c>
      <c r="E37" s="78" t="n">
        <v>2.20164783897215</v>
      </c>
      <c r="F37" s="78" t="n">
        <v>3.22277489415542</v>
      </c>
      <c r="G37" s="78" t="n">
        <v>4.22984726519789</v>
      </c>
      <c r="H37" s="78" t="n">
        <v>5.20334236289317</v>
      </c>
      <c r="I37" s="78" t="n">
        <v>6.14488622066305</v>
      </c>
      <c r="J37" s="78" t="n">
        <v>7.06324696122696</v>
      </c>
      <c r="K37" s="78" t="n">
        <v>7.95105133917544</v>
      </c>
      <c r="L37" s="78" t="n">
        <v>8.80812932772236</v>
      </c>
      <c r="M37" s="78" t="n">
        <v>9.63428512558789</v>
      </c>
      <c r="N37" s="78" t="n">
        <v>10.4292934956172</v>
      </c>
      <c r="O37" s="78" t="n">
        <v>11.1928953791246</v>
      </c>
      <c r="P37" s="78" t="n">
        <v>11.9247925945351</v>
      </c>
      <c r="Q37" s="78" t="n">
        <v>12.6246413637492</v>
      </c>
      <c r="R37" s="78" t="n">
        <v>13.2920443167042</v>
      </c>
      <c r="S37" s="78" t="n">
        <v>13.9265404892029</v>
      </c>
      <c r="T37" s="78" t="n">
        <v>14.5275926272349</v>
      </c>
      <c r="U37" s="78" t="n">
        <v>15.0945708020719</v>
      </c>
      <c r="V37" s="78" t="n">
        <v>15.6267308530951</v>
      </c>
      <c r="W37" s="78" t="n">
        <v>16.1231853792523</v>
      </c>
      <c r="X37" s="78" t="n">
        <v>16.632966509022</v>
      </c>
      <c r="Y37" s="78" t="n">
        <v>17.1483514102201</v>
      </c>
      <c r="Z37" s="78" t="n">
        <v>17.6290791726625</v>
      </c>
      <c r="AA37" s="78" t="n">
        <v>18.0724434121444</v>
      </c>
      <c r="AB37" s="78" t="n">
        <v>18.4749809139636</v>
      </c>
      <c r="AC37" s="78" t="n">
        <v>18.8320332182201</v>
      </c>
      <c r="AD37" s="78" t="n">
        <v>19.1368364198891</v>
      </c>
      <c r="AE37" s="78" t="n">
        <v>19.3781560326882</v>
      </c>
      <c r="AF37" s="78" t="n">
        <v>19.5298750202201</v>
      </c>
      <c r="AG37" s="78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118"/>
      <c r="BV37" s="66" t="n">
        <f aca="false">MAX(C37:BU37)</f>
        <v>19.5298750202201</v>
      </c>
    </row>
    <row r="38" customFormat="false" ht="14.1" hidden="false" customHeight="true" outlineLevel="0" collapsed="false">
      <c r="A38" s="76" t="n">
        <v>33.05</v>
      </c>
      <c r="B38" s="77" t="n">
        <f aca="false">IF(A38-$E$3&lt;0,0,A38-$E$3)</f>
        <v>1.51</v>
      </c>
      <c r="C38" s="70" t="n">
        <v>0</v>
      </c>
      <c r="D38" s="78" t="n">
        <v>1.14206589848782</v>
      </c>
      <c r="E38" s="78" t="n">
        <v>2.24060883836669</v>
      </c>
      <c r="F38" s="78" t="n">
        <v>3.2800936163826</v>
      </c>
      <c r="G38" s="78" t="n">
        <v>4.30662716355414</v>
      </c>
      <c r="H38" s="78" t="n">
        <v>5.30079612248801</v>
      </c>
      <c r="I38" s="78" t="n">
        <v>6.26197276440294</v>
      </c>
      <c r="J38" s="78" t="n">
        <v>7.20130032897655</v>
      </c>
      <c r="K38" s="78" t="n">
        <v>8.11104825553873</v>
      </c>
      <c r="L38" s="78" t="n">
        <v>8.99065815432814</v>
      </c>
      <c r="M38" s="78" t="n">
        <v>9.8399512879327</v>
      </c>
      <c r="N38" s="78" t="n">
        <v>10.6587229569421</v>
      </c>
      <c r="O38" s="78" t="n">
        <v>11.4467388260748</v>
      </c>
      <c r="P38" s="78" t="n">
        <v>12.2037305246051</v>
      </c>
      <c r="Q38" s="78" t="n">
        <v>12.9293903294317</v>
      </c>
      <c r="R38" s="78" t="n">
        <v>13.6233646739317</v>
      </c>
      <c r="S38" s="78" t="n">
        <v>14.2852461327346</v>
      </c>
      <c r="T38" s="78" t="n">
        <v>14.9145633970698</v>
      </c>
      <c r="U38" s="78" t="n">
        <v>15.5107685534035</v>
      </c>
      <c r="V38" s="78" t="n">
        <v>16.0732206690271</v>
      </c>
      <c r="W38" s="78" t="n">
        <v>16.6011642007937</v>
      </c>
      <c r="X38" s="78" t="n">
        <v>17.0936999470059</v>
      </c>
      <c r="Y38" s="78" t="n">
        <v>17.6285940401452</v>
      </c>
      <c r="Z38" s="78" t="n">
        <v>18.1434901637187</v>
      </c>
      <c r="AA38" s="78" t="n">
        <v>18.6237620164646</v>
      </c>
      <c r="AB38" s="78" t="n">
        <v>19.0667057808427</v>
      </c>
      <c r="AC38" s="78" t="n">
        <v>19.4688615265734</v>
      </c>
      <c r="AD38" s="78" t="n">
        <v>19.8255752117186</v>
      </c>
      <c r="AE38" s="78" t="n">
        <v>20.1300893459653</v>
      </c>
      <c r="AF38" s="78" t="n">
        <v>20.3711800975253</v>
      </c>
      <c r="AG38" s="78" t="n">
        <v>20.5227551987186</v>
      </c>
      <c r="AH38" s="78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118"/>
      <c r="BV38" s="66" t="n">
        <f aca="false">MAX(C38:BU38)</f>
        <v>20.5227551987186</v>
      </c>
    </row>
    <row r="39" customFormat="false" ht="14.1" hidden="false" customHeight="true" outlineLevel="0" collapsed="false">
      <c r="A39" s="76" t="n">
        <v>33.1</v>
      </c>
      <c r="B39" s="77" t="n">
        <f aca="false">IF(A39-$E$3&lt;0,0,A39-$E$3)</f>
        <v>1.56</v>
      </c>
      <c r="C39" s="70" t="n">
        <v>0</v>
      </c>
      <c r="D39" s="78" t="n">
        <v>1.16026040115845</v>
      </c>
      <c r="E39" s="78" t="n">
        <v>2.27876121273722</v>
      </c>
      <c r="F39" s="78" t="n">
        <v>3.33865910958965</v>
      </c>
      <c r="G39" s="78" t="n">
        <v>4.3817847725904</v>
      </c>
      <c r="H39" s="78" t="n">
        <v>5.39615135808914</v>
      </c>
      <c r="I39" s="78" t="n">
        <v>6.37809153924824</v>
      </c>
      <c r="J39" s="78" t="n">
        <v>7.33629374728961</v>
      </c>
      <c r="K39" s="78" t="n">
        <v>8.26743596517749</v>
      </c>
      <c r="L39" s="78" t="n">
        <v>9.16899664701574</v>
      </c>
      <c r="M39" s="78" t="n">
        <v>10.0408119616884</v>
      </c>
      <c r="N39" s="78" t="n">
        <v>10.8826950461712</v>
      </c>
      <c r="O39" s="78" t="n">
        <v>11.6944329019132</v>
      </c>
      <c r="P39" s="78" t="n">
        <v>12.4757827095241</v>
      </c>
      <c r="Q39" s="78" t="n">
        <v>13.2264674164774</v>
      </c>
      <c r="R39" s="78" t="n">
        <v>13.946170405963</v>
      </c>
      <c r="S39" s="78" t="n">
        <v>14.6345289897913</v>
      </c>
      <c r="T39" s="78" t="n">
        <v>15.2911263751833</v>
      </c>
      <c r="U39" s="78" t="n">
        <v>15.9154816197456</v>
      </c>
      <c r="V39" s="78" t="n">
        <v>16.5070368869111</v>
      </c>
      <c r="W39" s="78" t="n">
        <v>17.0651410049887</v>
      </c>
      <c r="X39" s="78" t="n">
        <v>17.5890278454077</v>
      </c>
      <c r="Y39" s="78" t="n">
        <v>18.0923601954908</v>
      </c>
      <c r="Z39" s="78" t="n">
        <v>18.63917212904</v>
      </c>
      <c r="AA39" s="78" t="n">
        <v>19.1535794749888</v>
      </c>
      <c r="AB39" s="78" t="n">
        <v>19.6333954180383</v>
      </c>
      <c r="AC39" s="78" t="n">
        <v>20.0759187073126</v>
      </c>
      <c r="AD39" s="78" t="n">
        <v>20.4776926969547</v>
      </c>
      <c r="AE39" s="78" t="n">
        <v>20.8340677629888</v>
      </c>
      <c r="AF39" s="78" t="n">
        <v>21.138292829813</v>
      </c>
      <c r="AG39" s="78" t="n">
        <v>21.3791547201339</v>
      </c>
      <c r="AH39" s="78" t="n">
        <v>21.5305859349888</v>
      </c>
      <c r="AI39" s="78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118"/>
      <c r="BV39" s="66" t="n">
        <f aca="false">MAX(C39:BU39)</f>
        <v>21.5305859349888</v>
      </c>
    </row>
    <row r="40" customFormat="false" ht="14.1" hidden="false" customHeight="true" outlineLevel="0" collapsed="false">
      <c r="A40" s="76" t="n">
        <v>33.15</v>
      </c>
      <c r="B40" s="77" t="n">
        <f aca="false">IF(A40-$E$3&lt;0,0,A40-$E$3)</f>
        <v>1.61</v>
      </c>
      <c r="C40" s="70" t="n">
        <v>0</v>
      </c>
      <c r="D40" s="78" t="n">
        <v>1.17810367315361</v>
      </c>
      <c r="E40" s="78" t="n">
        <v>2.31614443900804</v>
      </c>
      <c r="F40" s="78" t="n">
        <v>3.3960113965472</v>
      </c>
      <c r="G40" s="78" t="n">
        <v>4.45540091918959</v>
      </c>
      <c r="H40" s="78" t="n">
        <v>5.48951465906729</v>
      </c>
      <c r="I40" s="78" t="n">
        <v>6.49174141583076</v>
      </c>
      <c r="J40" s="78" t="n">
        <v>7.4683877869498</v>
      </c>
      <c r="K40" s="78" t="n">
        <v>8.42040740157642</v>
      </c>
      <c r="L40" s="78" t="n">
        <v>9.34337303581695</v>
      </c>
      <c r="M40" s="78" t="n">
        <v>10.2371339561136</v>
      </c>
      <c r="N40" s="78" t="n">
        <v>11.1015188876259</v>
      </c>
      <c r="O40" s="78" t="n">
        <v>11.9363333722269</v>
      </c>
      <c r="P40" s="78" t="n">
        <v>12.7413566554078</v>
      </c>
      <c r="Q40" s="78" t="n">
        <v>13.5163379904818</v>
      </c>
      <c r="R40" s="78" t="n">
        <v>14.260992214642</v>
      </c>
      <c r="S40" s="78" t="n">
        <v>14.9749944048319</v>
      </c>
      <c r="T40" s="78" t="n">
        <v>15.6579733561125</v>
      </c>
      <c r="U40" s="78" t="n">
        <v>16.3095035321061</v>
      </c>
      <c r="V40" s="78" t="n">
        <v>16.9290950015096</v>
      </c>
      <c r="W40" s="78" t="n">
        <v>17.5161806725947</v>
      </c>
      <c r="X40" s="78" t="n">
        <v>18.0700998284139</v>
      </c>
      <c r="Y40" s="78" t="n">
        <v>18.5900764778114</v>
      </c>
      <c r="Z40" s="78" t="n">
        <v>19.11808794011</v>
      </c>
      <c r="AA40" s="78" t="n">
        <v>19.6643803059662</v>
      </c>
      <c r="AB40" s="78" t="n">
        <v>20.1782988742902</v>
      </c>
      <c r="AC40" s="78" t="n">
        <v>20.6576589076434</v>
      </c>
      <c r="AD40" s="78" t="n">
        <v>21.0997617218138</v>
      </c>
      <c r="AE40" s="78" t="n">
        <v>21.5011539553673</v>
      </c>
      <c r="AF40" s="78" t="n">
        <v>21.8571904022902</v>
      </c>
      <c r="AG40" s="78" t="n">
        <v>22.1611264016922</v>
      </c>
      <c r="AH40" s="78" t="n">
        <v>22.4017594307738</v>
      </c>
      <c r="AI40" s="78" t="n">
        <v>22.5530467592902</v>
      </c>
      <c r="AJ40" s="78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118"/>
      <c r="BV40" s="66" t="n">
        <f aca="false">MAX(C40:BU40)</f>
        <v>22.5530467592902</v>
      </c>
    </row>
    <row r="41" customFormat="false" ht="14.1" hidden="false" customHeight="true" outlineLevel="0" collapsed="false">
      <c r="A41" s="76" t="n">
        <v>33.2</v>
      </c>
      <c r="B41" s="77" t="n">
        <f aca="false">IF(A41-$E$3&lt;0,0,A41-$E$3)</f>
        <v>1.66</v>
      </c>
      <c r="C41" s="70" t="n">
        <v>0</v>
      </c>
      <c r="D41" s="78" t="n">
        <v>1.19561151752059</v>
      </c>
      <c r="E41" s="78" t="n">
        <v>2.35279478619463</v>
      </c>
      <c r="F41" s="78" t="n">
        <v>3.45220922185728</v>
      </c>
      <c r="G41" s="78" t="n">
        <v>4.52754974023904</v>
      </c>
      <c r="H41" s="78" t="n">
        <v>5.58098365515681</v>
      </c>
      <c r="I41" s="78" t="n">
        <v>6.60304557644423</v>
      </c>
      <c r="J41" s="78" t="n">
        <v>7.59772910473184</v>
      </c>
      <c r="K41" s="78" t="n">
        <v>8.57013850101114</v>
      </c>
      <c r="L41" s="78" t="n">
        <v>9.51399509153723</v>
      </c>
      <c r="M41" s="78" t="n">
        <v>10.4291597127537</v>
      </c>
      <c r="N41" s="78" t="n">
        <v>11.3154747919071</v>
      </c>
      <c r="O41" s="78" t="n">
        <v>12.172762082247</v>
      </c>
      <c r="P41" s="78" t="n">
        <v>13.0008200131155</v>
      </c>
      <c r="Q41" s="78" t="n">
        <v>13.7994205681467</v>
      </c>
      <c r="R41" s="78" t="n">
        <v>14.5683055798541</v>
      </c>
      <c r="S41" s="78" t="n">
        <v>15.3071822950282</v>
      </c>
      <c r="T41" s="78" t="n">
        <v>16.0157180187442</v>
      </c>
      <c r="U41" s="78" t="n">
        <v>16.693533579479</v>
      </c>
      <c r="V41" s="78" t="n">
        <v>17.3401952646977</v>
      </c>
      <c r="W41" s="78" t="n">
        <v>17.955204740643</v>
      </c>
      <c r="X41" s="78" t="n">
        <v>18.5379862679482</v>
      </c>
      <c r="Y41" s="78" t="n">
        <v>19.0878702154484</v>
      </c>
      <c r="Z41" s="78" t="n">
        <v>19.6040713869259</v>
      </c>
      <c r="AA41" s="78" t="n">
        <v>20.1581391215154</v>
      </c>
      <c r="AB41" s="78" t="n">
        <v>20.7039119196785</v>
      </c>
      <c r="AC41" s="78" t="n">
        <v>21.2173417103779</v>
      </c>
      <c r="AD41" s="78" t="n">
        <v>21.6962458340346</v>
      </c>
      <c r="AE41" s="78" t="n">
        <v>22.1379281731012</v>
      </c>
      <c r="AF41" s="78" t="n">
        <v>22.5389386505662</v>
      </c>
      <c r="AG41" s="78" t="n">
        <v>22.8946364783779</v>
      </c>
      <c r="AH41" s="78" t="n">
        <v>23.1982834103575</v>
      </c>
      <c r="AI41" s="78" t="n">
        <v>23.4386875782</v>
      </c>
      <c r="AJ41" s="78" t="n">
        <v>23.5898310203779</v>
      </c>
      <c r="AK41" s="78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118"/>
      <c r="BV41" s="66" t="n">
        <f aca="false">MAX(C41:BU41)</f>
        <v>23.5898310203779</v>
      </c>
    </row>
    <row r="42" customFormat="false" ht="14.1" hidden="false" customHeight="true" outlineLevel="0" collapsed="false">
      <c r="A42" s="76" t="n">
        <v>33.25</v>
      </c>
      <c r="B42" s="77" t="n">
        <f aca="false">IF(A42-$E$3&lt;0,0,A42-$E$3)</f>
        <v>1.71</v>
      </c>
      <c r="C42" s="70" t="n">
        <v>0</v>
      </c>
      <c r="D42" s="78" t="n">
        <v>1.21279854015059</v>
      </c>
      <c r="E42" s="78" t="n">
        <v>2.38874566901044</v>
      </c>
      <c r="F42" s="78" t="n">
        <v>3.50730661741274</v>
      </c>
      <c r="G42" s="78" t="n">
        <v>4.5982994331769</v>
      </c>
      <c r="H42" s="78" t="n">
        <v>5.6706480351842</v>
      </c>
      <c r="I42" s="78" t="n">
        <v>6.71211704010164</v>
      </c>
      <c r="J42" s="78" t="n">
        <v>7.72445207456401</v>
      </c>
      <c r="K42" s="78" t="n">
        <v>8.71679022818157</v>
      </c>
      <c r="L42" s="78" t="n">
        <v>9.68105260830623</v>
      </c>
      <c r="M42" s="78" t="n">
        <v>10.6171103224942</v>
      </c>
      <c r="N42" s="78" t="n">
        <v>11.5248179061241</v>
      </c>
      <c r="O42" s="78" t="n">
        <v>12.4040113684894</v>
      </c>
      <c r="P42" s="78" t="n">
        <v>13.2545059213572</v>
      </c>
      <c r="Q42" s="78" t="n">
        <v>14.0760933217792</v>
      </c>
      <c r="R42" s="78" t="n">
        <v>14.8685387422908</v>
      </c>
      <c r="S42" s="78" t="n">
        <v>15.6315770566734</v>
      </c>
      <c r="T42" s="78" t="n">
        <v>16.3649083955893</v>
      </c>
      <c r="U42" s="78" t="n">
        <v>17.0681927797484</v>
      </c>
      <c r="V42" s="78" t="n">
        <v>17.7410435729487</v>
      </c>
      <c r="W42" s="78" t="n">
        <v>18.3830194041633</v>
      </c>
      <c r="X42" s="78" t="n">
        <v>18.9936140721936</v>
      </c>
      <c r="Y42" s="78" t="n">
        <v>19.5722437442655</v>
      </c>
      <c r="Z42" s="78" t="n">
        <v>20.1182304506818</v>
      </c>
      <c r="AA42" s="78" t="n">
        <v>20.6364669012432</v>
      </c>
      <c r="AB42" s="78" t="n">
        <v>21.2122198765352</v>
      </c>
      <c r="AC42" s="78" t="n">
        <v>21.7574731070052</v>
      </c>
      <c r="AD42" s="78" t="n">
        <v>22.2704141200799</v>
      </c>
      <c r="AE42" s="78" t="n">
        <v>22.7488623340402</v>
      </c>
      <c r="AF42" s="78" t="n">
        <v>23.190124198003</v>
      </c>
      <c r="AG42" s="78" t="n">
        <v>23.5907529193794</v>
      </c>
      <c r="AH42" s="78" t="n">
        <v>23.9461121280799</v>
      </c>
      <c r="AI42" s="78" t="n">
        <v>24.2494699926371</v>
      </c>
      <c r="AJ42" s="78" t="n">
        <v>24.4896452992405</v>
      </c>
      <c r="AK42" s="78" t="n">
        <v>24.6406448550799</v>
      </c>
      <c r="AL42" s="78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118"/>
      <c r="BV42" s="66" t="n">
        <f aca="false">MAX(C42:BU42)</f>
        <v>24.6406448550799</v>
      </c>
    </row>
    <row r="43" customFormat="false" ht="14.1" hidden="false" customHeight="true" outlineLevel="0" collapsed="false">
      <c r="A43" s="76" t="n">
        <v>33.3</v>
      </c>
      <c r="B43" s="77" t="n">
        <f aca="false">IF(A43-$E$3&lt;0,0,A43-$E$3)</f>
        <v>1.76</v>
      </c>
      <c r="C43" s="70" t="n">
        <v>0</v>
      </c>
      <c r="D43" s="78" t="n">
        <v>1.22967827368098</v>
      </c>
      <c r="E43" s="78" t="n">
        <v>2.42402795300043</v>
      </c>
      <c r="F43" s="78" t="n">
        <v>3.56135341362299</v>
      </c>
      <c r="G43" s="78" t="n">
        <v>4.66771290186049</v>
      </c>
      <c r="H43" s="78" t="n">
        <v>5.7585904219816</v>
      </c>
      <c r="I43" s="78" t="n">
        <v>6.81905979649054</v>
      </c>
      <c r="J43" s="78" t="n">
        <v>7.84911307214535</v>
      </c>
      <c r="K43" s="78" t="n">
        <v>8.86051030157114</v>
      </c>
      <c r="L43" s="78" t="n">
        <v>9.84471951086476</v>
      </c>
      <c r="M43" s="78" t="n">
        <v>10.8011880761537</v>
      </c>
      <c r="N43" s="78" t="n">
        <v>11.7297812847747</v>
      </c>
      <c r="O43" s="78" t="n">
        <v>12.6303477484968</v>
      </c>
      <c r="P43" s="78" t="n">
        <v>13.5027174440011</v>
      </c>
      <c r="Q43" s="78" t="n">
        <v>14.3466994353155</v>
      </c>
      <c r="R43" s="78" t="n">
        <v>15.1620792099219</v>
      </c>
      <c r="S43" s="78" t="n">
        <v>15.9486155415981</v>
      </c>
      <c r="T43" s="78" t="n">
        <v>16.7060367680808</v>
      </c>
      <c r="U43" s="78" t="n">
        <v>17.4340363377567</v>
      </c>
      <c r="V43" s="78" t="n">
        <v>18.1322674329249</v>
      </c>
      <c r="W43" s="78" t="n">
        <v>18.8003364118336</v>
      </c>
      <c r="X43" s="78" t="n">
        <v>19.4377947185108</v>
      </c>
      <c r="Y43" s="78" t="n">
        <v>20.044128773731</v>
      </c>
      <c r="Z43" s="78" t="n">
        <v>20.6187471583081</v>
      </c>
      <c r="AA43" s="78" t="n">
        <v>21.1609640906337</v>
      </c>
      <c r="AB43" s="78" t="n">
        <v>21.704843860519</v>
      </c>
      <c r="AC43" s="78" t="n">
        <v>22.2800482051409</v>
      </c>
      <c r="AD43" s="78" t="n">
        <v>22.8247818679179</v>
      </c>
      <c r="AE43" s="78" t="n">
        <v>23.3372341033679</v>
      </c>
      <c r="AF43" s="78" t="n">
        <v>23.8152264076318</v>
      </c>
      <c r="AG43" s="78" t="n">
        <v>24.2560677964907</v>
      </c>
      <c r="AH43" s="78" t="n">
        <v>24.6563147617786</v>
      </c>
      <c r="AI43" s="78" t="n">
        <v>25.0113353513679</v>
      </c>
      <c r="AJ43" s="78" t="n">
        <v>25.3144041485028</v>
      </c>
      <c r="AK43" s="78" t="n">
        <v>25.554350593867</v>
      </c>
      <c r="AL43" s="78" t="n">
        <v>25.7052062633679</v>
      </c>
      <c r="AM43" s="78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118"/>
      <c r="BV43" s="66" t="n">
        <f aca="false">MAX(C43:BU43)</f>
        <v>25.7052062633679</v>
      </c>
    </row>
    <row r="44" customFormat="false" ht="14.1" hidden="false" customHeight="true" outlineLevel="0" collapsed="false">
      <c r="A44" s="76" t="n">
        <v>33.35</v>
      </c>
      <c r="B44" s="77" t="n">
        <f aca="false">IF(A44-$E$3&lt;0,0,A44-$E$3)</f>
        <v>1.81</v>
      </c>
      <c r="C44" s="70" t="n">
        <v>0</v>
      </c>
      <c r="D44" s="78" t="n">
        <v>1.2462632853587</v>
      </c>
      <c r="E44" s="78" t="n">
        <v>2.45867021906239</v>
      </c>
      <c r="F44" s="78" t="n">
        <v>3.61439568182807</v>
      </c>
      <c r="G44" s="78" t="n">
        <v>4.73584831502593</v>
      </c>
      <c r="H44" s="78" t="n">
        <v>5.8448871274828</v>
      </c>
      <c r="I44" s="78" t="n">
        <v>6.92396978280131</v>
      </c>
      <c r="J44" s="78" t="n">
        <v>7.97308995306312</v>
      </c>
      <c r="K44" s="78" t="n">
        <v>9.00143467129742</v>
      </c>
      <c r="L44" s="78" t="n">
        <v>10.0051556539637</v>
      </c>
      <c r="M44" s="78" t="n">
        <v>10.9815786345085</v>
      </c>
      <c r="N44" s="78" t="n">
        <v>11.9305784911633</v>
      </c>
      <c r="O44" s="78" t="n">
        <v>12.8520150304141</v>
      </c>
      <c r="P44" s="78" t="n">
        <v>13.7457312865941</v>
      </c>
      <c r="Q44" s="78" t="n">
        <v>14.6115515571792</v>
      </c>
      <c r="R44" s="78" t="n">
        <v>15.4492791195705</v>
      </c>
      <c r="S44" s="78" t="n">
        <v>16.2586935610259</v>
      </c>
      <c r="T44" s="78" t="n">
        <v>17.039547634735</v>
      </c>
      <c r="U44" s="78" t="n">
        <v>17.7915635300472</v>
      </c>
      <c r="V44" s="78" t="n">
        <v>18.5144284109725</v>
      </c>
      <c r="W44" s="78" t="n">
        <v>19.2077890303957</v>
      </c>
      <c r="X44" s="78" t="n">
        <v>19.8712451620953</v>
      </c>
      <c r="Y44" s="78" t="n">
        <v>20.504341499456</v>
      </c>
      <c r="Z44" s="78" t="n">
        <v>21.1065575340814</v>
      </c>
      <c r="AA44" s="78" t="n">
        <v>21.6772947253524</v>
      </c>
      <c r="AB44" s="78" t="n">
        <v>22.215859962728</v>
      </c>
      <c r="AC44" s="78" t="n">
        <v>22.786697423519</v>
      </c>
      <c r="AD44" s="78" t="n">
        <v>23.361353137471</v>
      </c>
      <c r="AE44" s="78" t="n">
        <v>23.9055672325549</v>
      </c>
      <c r="AF44" s="78" t="n">
        <v>24.4175306903802</v>
      </c>
      <c r="AG44" s="78" t="n">
        <v>24.8950670849476</v>
      </c>
      <c r="AH44" s="78" t="n">
        <v>25.3354879987028</v>
      </c>
      <c r="AI44" s="78" t="n">
        <v>25.735353207902</v>
      </c>
      <c r="AJ44" s="78" t="n">
        <v>26.0900351783802</v>
      </c>
      <c r="AK44" s="78" t="n">
        <v>26.3928149080927</v>
      </c>
      <c r="AL44" s="78" t="n">
        <v>26.6325324922178</v>
      </c>
      <c r="AM44" s="78" t="n">
        <v>26.7832442753802</v>
      </c>
      <c r="AN44" s="78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118"/>
      <c r="BV44" s="66" t="n">
        <f aca="false">MAX(C44:BU44)</f>
        <v>26.7832442753802</v>
      </c>
    </row>
    <row r="45" customFormat="false" ht="14.1" hidden="false" customHeight="true" outlineLevel="0" collapsed="false">
      <c r="A45" s="76" t="n">
        <v>33.4</v>
      </c>
      <c r="B45" s="77" t="n">
        <f aca="false">IF(A45-$E$3&lt;0,0,A45-$E$3)</f>
        <v>1.86</v>
      </c>
      <c r="C45" s="70" t="n">
        <v>0</v>
      </c>
      <c r="D45" s="78" t="n">
        <v>1.26256527133269</v>
      </c>
      <c r="E45" s="78" t="n">
        <v>2.49269899375671</v>
      </c>
      <c r="F45" s="78" t="n">
        <v>3.66647611884072</v>
      </c>
      <c r="G45" s="78" t="n">
        <v>4.8027595913458</v>
      </c>
      <c r="H45" s="78" t="n">
        <v>5.92960880741545</v>
      </c>
      <c r="I45" s="78" t="n">
        <v>7.02693572917993</v>
      </c>
      <c r="J45" s="78" t="n">
        <v>8.09473544186492</v>
      </c>
      <c r="K45" s="78" t="n">
        <v>9.13968879156779</v>
      </c>
      <c r="L45" s="78" t="n">
        <v>10.1625083673237</v>
      </c>
      <c r="M45" s="78" t="n">
        <v>11.1584528853853</v>
      </c>
      <c r="N45" s="78" t="n">
        <v>12.1274058151139</v>
      </c>
      <c r="O45" s="78" t="n">
        <v>13.0692369518042</v>
      </c>
      <c r="P45" s="78" t="n">
        <v>13.9838009330917</v>
      </c>
      <c r="Q45" s="78" t="n">
        <v>14.870935534131</v>
      </c>
      <c r="R45" s="78" t="n">
        <v>15.7304596980986</v>
      </c>
      <c r="S45" s="78" t="n">
        <v>16.5621712477595</v>
      </c>
      <c r="T45" s="78" t="n">
        <v>17.3658442097076</v>
      </c>
      <c r="U45" s="78" t="n">
        <v>18.141225664216</v>
      </c>
      <c r="V45" s="78" t="n">
        <v>18.8880320086419</v>
      </c>
      <c r="W45" s="78" t="n">
        <v>19.6059444884281</v>
      </c>
      <c r="X45" s="78" t="n">
        <v>20.2946038030587</v>
      </c>
      <c r="Y45" s="78" t="n">
        <v>20.953603528964</v>
      </c>
      <c r="Z45" s="78" t="n">
        <v>21.5824820081636</v>
      </c>
      <c r="AA45" s="78" t="n">
        <v>22.1807122157473</v>
      </c>
      <c r="AB45" s="78" t="n">
        <v>22.7476889171443</v>
      </c>
      <c r="AC45" s="78" t="n">
        <v>23.2827121169091</v>
      </c>
      <c r="AD45" s="78" t="n">
        <v>23.8817668980561</v>
      </c>
      <c r="AE45" s="78" t="n">
        <v>24.4558739813381</v>
      </c>
      <c r="AF45" s="78" t="n">
        <v>24.999568508729</v>
      </c>
      <c r="AG45" s="78" t="n">
        <v>25.5110431889296</v>
      </c>
      <c r="AH45" s="78" t="n">
        <v>25.9881236738006</v>
      </c>
      <c r="AI45" s="78" t="n">
        <v>26.4281241124519</v>
      </c>
      <c r="AJ45" s="78" t="n">
        <v>26.8276075655626</v>
      </c>
      <c r="AK45" s="78" t="n">
        <v>27.1819509169296</v>
      </c>
      <c r="AL45" s="78" t="n">
        <v>27.4844415792198</v>
      </c>
      <c r="AM45" s="78" t="n">
        <v>27.7239303021056</v>
      </c>
      <c r="AN45" s="78" t="n">
        <v>27.8744981989296</v>
      </c>
      <c r="AO45" s="78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118"/>
      <c r="BV45" s="66" t="n">
        <f aca="false">MAX(C45:BU45)</f>
        <v>27.8744981989296</v>
      </c>
    </row>
    <row r="46" customFormat="false" ht="14.1" hidden="false" customHeight="true" outlineLevel="0" collapsed="false">
      <c r="A46" s="76" t="n">
        <v>33.45</v>
      </c>
      <c r="B46" s="77" t="n">
        <f aca="false">IF(A46-$E$3&lt;0,0,A46-$E$3)</f>
        <v>1.91</v>
      </c>
      <c r="C46" s="70" t="n">
        <v>0</v>
      </c>
      <c r="D46" s="78" t="n">
        <v>1.27859513940681</v>
      </c>
      <c r="E46" s="78" t="n">
        <v>2.52613895064966</v>
      </c>
      <c r="F46" s="78" t="n">
        <v>3.71763438256669</v>
      </c>
      <c r="G46" s="78" t="n">
        <v>4.86849682251878</v>
      </c>
      <c r="H46" s="78" t="n">
        <v>6.01282103139914</v>
      </c>
      <c r="I46" s="78" t="n">
        <v>7.12803989372133</v>
      </c>
      <c r="J46" s="78" t="n">
        <v>8.21414972603001</v>
      </c>
      <c r="K46" s="78" t="n">
        <v>9.27538872161778</v>
      </c>
      <c r="L46" s="78" t="n">
        <v>10.3169137889196</v>
      </c>
      <c r="M46" s="78" t="n">
        <v>11.3319685415776</v>
      </c>
      <c r="N46" s="78" t="n">
        <v>12.3204441745934</v>
      </c>
      <c r="O46" s="78" t="n">
        <v>13.2822194331504</v>
      </c>
      <c r="P46" s="78" t="n">
        <v>14.2171593116664</v>
      </c>
      <c r="Q46" s="78" t="n">
        <v>15.1251135664234</v>
      </c>
      <c r="R46" s="78" t="n">
        <v>16.0059150066604</v>
      </c>
      <c r="S46" s="78" t="n">
        <v>16.8593775206448</v>
      </c>
      <c r="T46" s="78" t="n">
        <v>17.6852937824234</v>
      </c>
      <c r="U46" s="78" t="n">
        <v>18.4834325708187</v>
      </c>
      <c r="V46" s="78" t="n">
        <v>19.2535356135553</v>
      </c>
      <c r="W46" s="78" t="n">
        <v>19.995313844404</v>
      </c>
      <c r="X46" s="78" t="n">
        <v>20.7084429273217</v>
      </c>
      <c r="Y46" s="78" t="n">
        <v>21.3925578548751</v>
      </c>
      <c r="Z46" s="78" t="n">
        <v>22.0472463628661</v>
      </c>
      <c r="AA46" s="78" t="n">
        <v>22.6720408098698</v>
      </c>
      <c r="AB46" s="78" t="n">
        <v>23.2664080347123</v>
      </c>
      <c r="AC46" s="78" t="n">
        <v>23.8297365027801</v>
      </c>
      <c r="AD46" s="78" t="n">
        <v>24.3873910362393</v>
      </c>
      <c r="AE46" s="78" t="n">
        <v>24.9898011878461</v>
      </c>
      <c r="AF46" s="78" t="n">
        <v>25.5633596404581</v>
      </c>
      <c r="AG46" s="78" t="n">
        <v>26.1065346001559</v>
      </c>
      <c r="AH46" s="78" t="n">
        <v>26.6175205027319</v>
      </c>
      <c r="AI46" s="78" t="n">
        <v>27.0941450779065</v>
      </c>
      <c r="AJ46" s="78" t="n">
        <v>27.5337250414539</v>
      </c>
      <c r="AK46" s="78" t="n">
        <v>27.9328267384761</v>
      </c>
      <c r="AL46" s="78" t="n">
        <v>28.2868314707319</v>
      </c>
      <c r="AM46" s="78" t="n">
        <v>28.5890330655997</v>
      </c>
      <c r="AN46" s="78" t="n">
        <v>28.8282929272464</v>
      </c>
      <c r="AO46" s="78" t="n">
        <v>28.9787169377319</v>
      </c>
      <c r="AP46" s="78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118"/>
      <c r="BV46" s="66" t="n">
        <f aca="false">MAX(C46:BU46)</f>
        <v>28.9787169377319</v>
      </c>
    </row>
    <row r="47" customFormat="false" ht="14.1" hidden="false" customHeight="true" outlineLevel="0" collapsed="false">
      <c r="A47" s="76" t="n">
        <v>33.5</v>
      </c>
      <c r="B47" s="77" t="n">
        <f aca="false">IF(A47-$E$3&lt;0,0,A47-$E$3)</f>
        <v>1.96</v>
      </c>
      <c r="C47" s="70" t="n">
        <v>0</v>
      </c>
      <c r="D47" s="78" t="n">
        <v>1.29436308193437</v>
      </c>
      <c r="E47" s="78" t="n">
        <v>2.55901308701224</v>
      </c>
      <c r="F47" s="78" t="n">
        <v>3.76790738606861</v>
      </c>
      <c r="G47" s="78" t="n">
        <v>4.93310664378165</v>
      </c>
      <c r="H47" s="78" t="n">
        <v>6.09458478140396</v>
      </c>
      <c r="I47" s="78" t="n">
        <v>7.22735870410013</v>
      </c>
      <c r="J47" s="78" t="n">
        <v>8.33142580333928</v>
      </c>
      <c r="K47" s="78" t="n">
        <v>9.4086420825839</v>
      </c>
      <c r="L47" s="78" t="n">
        <v>10.468498021073</v>
      </c>
      <c r="M47" s="78" t="n">
        <v>11.5022715226823</v>
      </c>
      <c r="N47" s="78" t="n">
        <v>12.5098607550653</v>
      </c>
      <c r="O47" s="78" t="n">
        <v>13.4911525134769</v>
      </c>
      <c r="P47" s="78" t="n">
        <v>14.4460210746488</v>
      </c>
      <c r="Q47" s="78" t="n">
        <v>15.3743268925946</v>
      </c>
      <c r="R47" s="78" t="n">
        <v>16.2759151077383</v>
      </c>
      <c r="S47" s="78" t="n">
        <v>17.1506138342226</v>
      </c>
      <c r="T47" s="78" t="n">
        <v>17.9982321818831</v>
      </c>
      <c r="U47" s="78" t="n">
        <v>18.8185579585545</v>
      </c>
      <c r="V47" s="78" t="n">
        <v>19.6113549842348</v>
      </c>
      <c r="W47" s="78" t="n">
        <v>20.3763599299499</v>
      </c>
      <c r="X47" s="78" t="n">
        <v>21.1132785691569</v>
      </c>
      <c r="Y47" s="78" t="n">
        <v>21.8217812956113</v>
      </c>
      <c r="Z47" s="78" t="n">
        <v>22.501497714929</v>
      </c>
      <c r="AA47" s="78" t="n">
        <v>23.1520100517029</v>
      </c>
      <c r="AB47" s="78" t="n">
        <v>23.7728450208278</v>
      </c>
      <c r="AC47" s="78" t="n">
        <v>24.3634636760149</v>
      </c>
      <c r="AD47" s="78" t="n">
        <v>24.9232485463711</v>
      </c>
      <c r="AE47" s="78" t="n">
        <v>25.5087242499224</v>
      </c>
      <c r="AF47" s="78" t="n">
        <v>26.110558173102</v>
      </c>
      <c r="AG47" s="78" t="n">
        <v>26.683567995044</v>
      </c>
      <c r="AH47" s="78" t="n">
        <v>27.2262233870487</v>
      </c>
      <c r="AI47" s="78" t="n">
        <v>27.736720512</v>
      </c>
      <c r="AJ47" s="78" t="n">
        <v>28.2128891774782</v>
      </c>
      <c r="AK47" s="78" t="n">
        <v>28.6520486659218</v>
      </c>
      <c r="AL47" s="78" t="n">
        <v>29.0507686068554</v>
      </c>
      <c r="AM47" s="78" t="n">
        <v>29.40443472</v>
      </c>
      <c r="AN47" s="78" t="n">
        <v>29.7063472474455</v>
      </c>
      <c r="AO47" s="78" t="n">
        <v>29.945378247853</v>
      </c>
      <c r="AP47" s="78" t="n">
        <v>30.095658372</v>
      </c>
      <c r="AQ47" s="78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118"/>
      <c r="BV47" s="66" t="n">
        <f aca="false">MAX(C47:BU47)</f>
        <v>30.095658372</v>
      </c>
    </row>
    <row r="48" customFormat="false" ht="14.1" hidden="false" customHeight="true" outlineLevel="0" collapsed="false">
      <c r="A48" s="76" t="n">
        <v>33.55</v>
      </c>
      <c r="B48" s="77" t="n">
        <f aca="false">IF(A48-$E$3&lt;0,0,A48-$E$3)</f>
        <v>2.01</v>
      </c>
      <c r="C48" s="70" t="n">
        <v>0</v>
      </c>
      <c r="D48" s="78" t="n">
        <v>1.30987864025385</v>
      </c>
      <c r="E48" s="78" t="n">
        <v>2.59116300110948</v>
      </c>
      <c r="F48" s="78" t="n">
        <v>3.81732955616865</v>
      </c>
      <c r="G48" s="78" t="n">
        <v>4.99734275995837</v>
      </c>
      <c r="H48" s="78" t="n">
        <v>6.17495688924852</v>
      </c>
      <c r="I48" s="78" t="n">
        <v>7.32496331989989</v>
      </c>
      <c r="J48" s="78" t="n">
        <v>8.44665018295953</v>
      </c>
      <c r="K48" s="78" t="n">
        <v>9.54000961157075</v>
      </c>
      <c r="L48" s="78" t="n">
        <v>10.6173781373646</v>
      </c>
      <c r="M48" s="78" t="n">
        <v>11.6694971556757</v>
      </c>
      <c r="N48" s="78" t="n">
        <v>12.6958104297839</v>
      </c>
      <c r="O48" s="78" t="n">
        <v>13.6962120218171</v>
      </c>
      <c r="P48" s="78" t="n">
        <v>14.6705845597643</v>
      </c>
      <c r="Q48" s="78" t="n">
        <v>15.618798088547</v>
      </c>
      <c r="R48" s="78" t="n">
        <v>16.5407087628097</v>
      </c>
      <c r="S48" s="78" t="n">
        <v>17.4361573528004</v>
      </c>
      <c r="T48" s="78" t="n">
        <v>18.3049675281745</v>
      </c>
      <c r="U48" s="78" t="n">
        <v>19.1469438761806</v>
      </c>
      <c r="V48" s="78" t="n">
        <v>19.9618695998646</v>
      </c>
      <c r="W48" s="78" t="n">
        <v>20.7495038277838</v>
      </c>
      <c r="X48" s="78" t="n">
        <v>21.5095784480371</v>
      </c>
      <c r="Y48" s="78" t="n">
        <v>22.2417943544081</v>
      </c>
      <c r="Z48" s="78" t="n">
        <v>22.945816958505</v>
      </c>
      <c r="AA48" s="78" t="n">
        <v>23.6212707750817</v>
      </c>
      <c r="AB48" s="78" t="n">
        <v>24.2677328223582</v>
      </c>
      <c r="AC48" s="78" t="n">
        <v>24.884724485957</v>
      </c>
      <c r="AD48" s="78" t="n">
        <v>25.4717013594185</v>
      </c>
      <c r="AE48" s="78" t="n">
        <v>26.0280403721865</v>
      </c>
      <c r="AF48" s="78" t="n">
        <v>26.6425464515683</v>
      </c>
      <c r="AG48" s="78" t="n">
        <v>27.2438041463206</v>
      </c>
      <c r="AH48" s="78" t="n">
        <v>27.8162653375927</v>
      </c>
      <c r="AI48" s="78" t="n">
        <v>28.3584011619043</v>
      </c>
      <c r="AJ48" s="78" t="n">
        <v>28.8684095092309</v>
      </c>
      <c r="AK48" s="78" t="n">
        <v>29.3441222650126</v>
      </c>
      <c r="AL48" s="78" t="n">
        <v>29.7828612783525</v>
      </c>
      <c r="AM48" s="78" t="n">
        <v>30.1811994631975</v>
      </c>
      <c r="AN48" s="78" t="n">
        <v>30.5345269572309</v>
      </c>
      <c r="AO48" s="78" t="n">
        <v>30.836150417254</v>
      </c>
      <c r="AP48" s="78" t="n">
        <v>31.0749525564224</v>
      </c>
      <c r="AQ48" s="78" t="n">
        <v>31.2250887942309</v>
      </c>
      <c r="AR48" s="7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118"/>
      <c r="BV48" s="66" t="n">
        <f aca="false">MAX(C48:BU48)</f>
        <v>31.2250887942309</v>
      </c>
    </row>
    <row r="49" customFormat="false" ht="14.1" hidden="false" customHeight="true" outlineLevel="0" collapsed="false">
      <c r="A49" s="76" t="n">
        <v>33.6</v>
      </c>
      <c r="B49" s="77" t="n">
        <f aca="false">IF(A49-$E$3&lt;0,0,A49-$E$3)</f>
        <v>2.06</v>
      </c>
      <c r="C49" s="70" t="n">
        <v>0</v>
      </c>
      <c r="D49" s="78" t="n">
        <v>1.32515076183604</v>
      </c>
      <c r="E49" s="78" t="n">
        <v>2.62208305592657</v>
      </c>
      <c r="F49" s="78" t="n">
        <v>3.86593306165935</v>
      </c>
      <c r="G49" s="78" t="n">
        <v>5.06332299305123</v>
      </c>
      <c r="H49" s="78" t="n">
        <v>6.25399042198733</v>
      </c>
      <c r="I49" s="78" t="n">
        <v>7.42092012726997</v>
      </c>
      <c r="J49" s="78" t="n">
        <v>8.55990350128069</v>
      </c>
      <c r="K49" s="78" t="n">
        <v>9.67093394898205</v>
      </c>
      <c r="L49" s="78" t="n">
        <v>10.7636630632734</v>
      </c>
      <c r="M49" s="78" t="n">
        <v>11.8337712225687</v>
      </c>
      <c r="N49" s="78" t="n">
        <v>12.8784369959977</v>
      </c>
      <c r="O49" s="78" t="n">
        <v>13.8975610277146</v>
      </c>
      <c r="P49" s="78" t="n">
        <v>14.8910334862123</v>
      </c>
      <c r="Q49" s="78" t="n">
        <v>15.8587330477665</v>
      </c>
      <c r="R49" s="78" t="n">
        <v>16.8005257448992</v>
      </c>
      <c r="S49" s="78" t="n">
        <v>17.7162636563695</v>
      </c>
      <c r="T49" s="78" t="n">
        <v>18.605783410042</v>
      </c>
      <c r="U49" s="78" t="n">
        <v>19.4689044634453</v>
      </c>
      <c r="V49" s="78" t="n">
        <v>20.3054271184567</v>
      </c>
      <c r="W49" s="78" t="n">
        <v>21.1151302157209</v>
      </c>
      <c r="X49" s="78" t="n">
        <v>21.8977684402686</v>
      </c>
      <c r="Y49" s="78" t="n">
        <v>22.6530691511083</v>
      </c>
      <c r="Z49" s="78" t="n">
        <v>23.3807286225555</v>
      </c>
      <c r="AA49" s="78" t="n">
        <v>24.0804075511505</v>
      </c>
      <c r="AB49" s="78" t="n">
        <v>24.751725635314</v>
      </c>
      <c r="AC49" s="78" t="n">
        <v>25.3942549695323</v>
      </c>
      <c r="AD49" s="78" t="n">
        <v>26.00751190167</v>
      </c>
      <c r="AE49" s="78" t="n">
        <v>26.5909468663798</v>
      </c>
      <c r="AF49" s="78" t="n">
        <v>27.1604986353382</v>
      </c>
      <c r="AG49" s="78" t="n">
        <v>27.7886318307452</v>
      </c>
      <c r="AH49" s="78" t="n">
        <v>28.3893132970703</v>
      </c>
      <c r="AI49" s="78" t="n">
        <v>28.9612258576724</v>
      </c>
      <c r="AJ49" s="78" t="n">
        <v>29.502842114291</v>
      </c>
      <c r="AK49" s="78" t="n">
        <v>30.0123616839929</v>
      </c>
      <c r="AL49" s="78" t="n">
        <v>30.4876185300782</v>
      </c>
      <c r="AM49" s="78" t="n">
        <v>30.9259370683142</v>
      </c>
      <c r="AN49" s="78" t="n">
        <v>31.3238934970706</v>
      </c>
      <c r="AO49" s="78" t="n">
        <v>31.6768823719929</v>
      </c>
      <c r="AP49" s="78" t="n">
        <v>31.9782167645937</v>
      </c>
      <c r="AQ49" s="78" t="n">
        <v>32.2167900425229</v>
      </c>
      <c r="AR49" s="78" t="n">
        <v>32.3667823939929</v>
      </c>
      <c r="AS49" s="78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118"/>
      <c r="BV49" s="66" t="n">
        <f aca="false">MAX(C49:BU49)</f>
        <v>32.3667823939929</v>
      </c>
    </row>
    <row r="50" customFormat="false" ht="14.1" hidden="false" customHeight="true" outlineLevel="0" collapsed="false">
      <c r="A50" s="76" t="n">
        <v>33.65</v>
      </c>
      <c r="B50" s="77" t="n">
        <f aca="false">IF(A50-$E$3&lt;0,0,A50-$E$3)</f>
        <v>2.11</v>
      </c>
      <c r="C50" s="70" t="n">
        <v>0</v>
      </c>
      <c r="D50" s="78" t="n">
        <v>1.34018785112639</v>
      </c>
      <c r="E50" s="78" t="n">
        <v>2.6525199424819</v>
      </c>
      <c r="F50" s="78" t="n">
        <v>3.91374801536078</v>
      </c>
      <c r="G50" s="78" t="n">
        <v>5.12821233045926</v>
      </c>
      <c r="H50" s="78" t="n">
        <v>6.33173502256177</v>
      </c>
      <c r="I50" s="78" t="n">
        <v>7.51529117557959</v>
      </c>
      <c r="J50" s="78" t="n">
        <v>8.67126106481173</v>
      </c>
      <c r="K50" s="78" t="n">
        <v>9.79963922170817</v>
      </c>
      <c r="L50" s="78" t="n">
        <v>10.9074543493938</v>
      </c>
      <c r="M50" s="78" t="n">
        <v>11.9952108783632</v>
      </c>
      <c r="N50" s="78" t="n">
        <v>13.0578742555653</v>
      </c>
      <c r="O50" s="78" t="n">
        <v>14.0953511057451</v>
      </c>
      <c r="P50" s="78" t="n">
        <v>15.107538428663</v>
      </c>
      <c r="Q50" s="78" t="n">
        <v>16.0943226960048</v>
      </c>
      <c r="R50" s="78" t="n">
        <v>17.0555788325616</v>
      </c>
      <c r="S50" s="78" t="n">
        <v>17.9911690622689</v>
      </c>
      <c r="T50" s="78" t="n">
        <v>18.9009415955964</v>
      </c>
      <c r="U50" s="78" t="n">
        <v>19.784729129624</v>
      </c>
      <c r="V50" s="78" t="n">
        <v>20.6423471255961</v>
      </c>
      <c r="W50" s="78" t="n">
        <v>21.4735918203701</v>
      </c>
      <c r="X50" s="78" t="n">
        <v>22.278237917346</v>
      </c>
      <c r="Y50" s="78" t="n">
        <v>23.0560358883177</v>
      </c>
      <c r="Z50" s="78" t="n">
        <v>23.8067087989946</v>
      </c>
      <c r="AA50" s="78" t="n">
        <v>24.5299485459318</v>
      </c>
      <c r="AB50" s="78" t="n">
        <v>25.225411358694</v>
      </c>
      <c r="AC50" s="78" t="n">
        <v>25.8927123743814</v>
      </c>
      <c r="AD50" s="78" t="n">
        <v>26.5314190262929</v>
      </c>
      <c r="AE50" s="78" t="n">
        <v>27.1410428953262</v>
      </c>
      <c r="AF50" s="78" t="n">
        <v>27.7210295371107</v>
      </c>
      <c r="AG50" s="78" t="n">
        <v>28.3192313697426</v>
      </c>
      <c r="AH50" s="78" t="n">
        <v>28.946762002521</v>
      </c>
      <c r="AI50" s="78" t="n">
        <v>29.5468672404189</v>
      </c>
      <c r="AJ50" s="78" t="n">
        <v>30.118231170351</v>
      </c>
      <c r="AK50" s="78" t="n">
        <v>30.6593278592765</v>
      </c>
      <c r="AL50" s="78" t="n">
        <v>31.1683586513537</v>
      </c>
      <c r="AM50" s="78" t="n">
        <v>31.6431595877426</v>
      </c>
      <c r="AN50" s="78" t="n">
        <v>32.0810576508748</v>
      </c>
      <c r="AO50" s="78" t="n">
        <v>32.4786323235427</v>
      </c>
      <c r="AP50" s="78" t="n">
        <v>32.8312825793537</v>
      </c>
      <c r="AQ50" s="78" t="n">
        <v>33.1323279045321</v>
      </c>
      <c r="AR50" s="78" t="n">
        <v>33.3706723212222</v>
      </c>
      <c r="AS50" s="78" t="n">
        <v>33.5205207863537</v>
      </c>
      <c r="AT50" s="78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118"/>
      <c r="BV50" s="66" t="n">
        <f aca="false">MAX(C50:BU50)</f>
        <v>33.5205207863537</v>
      </c>
    </row>
    <row r="51" customFormat="false" ht="14.1" hidden="false" customHeight="true" outlineLevel="0" collapsed="false">
      <c r="A51" s="76" t="n">
        <v>33.7</v>
      </c>
      <c r="B51" s="77" t="n">
        <f aca="false">IF(A51-$E$3&lt;0,0,A51-$E$3)</f>
        <v>2.16</v>
      </c>
      <c r="C51" s="70" t="n">
        <v>0</v>
      </c>
      <c r="D51" s="78" t="n">
        <v>1.35499781491285</v>
      </c>
      <c r="E51" s="78" t="n">
        <v>2.68249023285543</v>
      </c>
      <c r="F51" s="78" t="n">
        <v>3.9608026535833</v>
      </c>
      <c r="G51" s="78" t="n">
        <v>5.19205062244326</v>
      </c>
      <c r="H51" s="78" t="n">
        <v>6.40823721188855</v>
      </c>
      <c r="I51" s="78" t="n">
        <v>7.60813456415085</v>
      </c>
      <c r="J51" s="78" t="n">
        <v>8.78079333039836</v>
      </c>
      <c r="K51" s="78" t="n">
        <v>9.92620904165468</v>
      </c>
      <c r="L51" s="78" t="n">
        <v>11.0488468528368</v>
      </c>
      <c r="M51" s="78" t="n">
        <v>12.1539254584581</v>
      </c>
      <c r="N51" s="78" t="n">
        <v>13.2342469633812</v>
      </c>
      <c r="O51" s="78" t="n">
        <v>14.2897234426167</v>
      </c>
      <c r="P51" s="78" t="n">
        <v>15.3202581040975</v>
      </c>
      <c r="Q51" s="78" t="n">
        <v>16.3257444833403</v>
      </c>
      <c r="R51" s="78" t="n">
        <v>17.3060655383827</v>
      </c>
      <c r="S51" s="78" t="n">
        <v>18.2610926288552</v>
      </c>
      <c r="T51" s="78" t="n">
        <v>19.1906843597657</v>
      </c>
      <c r="U51" s="78" t="n">
        <v>20.0946852664746</v>
      </c>
      <c r="V51" s="78" t="n">
        <v>20.9729243121816</v>
      </c>
      <c r="W51" s="78" t="n">
        <v>21.8252131626999</v>
      </c>
      <c r="X51" s="78" t="n">
        <v>22.6513441949166</v>
      </c>
      <c r="Y51" s="78" t="n">
        <v>23.4510881845075</v>
      </c>
      <c r="Z51" s="78" t="n">
        <v>24.2241916043271</v>
      </c>
      <c r="AA51" s="78" t="n">
        <v>24.9703734462027</v>
      </c>
      <c r="AB51" s="78" t="n">
        <v>25.6893214538513</v>
      </c>
      <c r="AC51" s="78" t="n">
        <v>26.380687620726</v>
      </c>
      <c r="AD51" s="78" t="n">
        <v>27.0440827599098</v>
      </c>
      <c r="AE51" s="78" t="n">
        <v>27.6790698878282</v>
      </c>
      <c r="AF51" s="78" t="n">
        <v>28.2851560703975</v>
      </c>
      <c r="AG51" s="78" t="n">
        <v>28.861782244654</v>
      </c>
      <c r="AH51" s="78" t="n">
        <v>29.4897975047236</v>
      </c>
      <c r="AI51" s="78" t="n">
        <v>30.1167255748734</v>
      </c>
      <c r="AJ51" s="78" t="n">
        <v>30.716254584344</v>
      </c>
      <c r="AK51" s="78" t="n">
        <v>31.2870698836061</v>
      </c>
      <c r="AL51" s="78" t="n">
        <v>31.8276470048386</v>
      </c>
      <c r="AM51" s="78" t="n">
        <v>32.3361890192911</v>
      </c>
      <c r="AN51" s="78" t="n">
        <v>32.8105340459836</v>
      </c>
      <c r="AO51" s="78" t="n">
        <v>33.2480116340119</v>
      </c>
      <c r="AP51" s="78" t="n">
        <v>33.6452045505913</v>
      </c>
      <c r="AQ51" s="78" t="n">
        <v>33.9975161872911</v>
      </c>
      <c r="AR51" s="78" t="n">
        <v>34.2982724450472</v>
      </c>
      <c r="AS51" s="78" t="n">
        <v>34.5363880004981</v>
      </c>
      <c r="AT51" s="78" t="n">
        <v>34.6860925792911</v>
      </c>
      <c r="AU51" s="78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118"/>
      <c r="BV51" s="66" t="n">
        <f aca="false">MAX(C51:BU51)</f>
        <v>34.6860925792911</v>
      </c>
    </row>
    <row r="52" customFormat="false" ht="14.1" hidden="false" customHeight="true" outlineLevel="0" collapsed="false">
      <c r="A52" s="76" t="n">
        <v>33.75</v>
      </c>
      <c r="B52" s="77" t="n">
        <f aca="false">IF(A52-$E$3&lt;0,0,A52-$E$3)</f>
        <v>2.21</v>
      </c>
      <c r="C52" s="70" t="n">
        <v>0</v>
      </c>
      <c r="D52" s="78" t="n">
        <v>1.36958810292366</v>
      </c>
      <c r="E52" s="78" t="n">
        <v>2.71200952475415</v>
      </c>
      <c r="F52" s="78" t="n">
        <v>4.00712349599816</v>
      </c>
      <c r="G52" s="78" t="n">
        <v>5.25487526210606</v>
      </c>
      <c r="H52" s="78" t="n">
        <v>6.48354065757917</v>
      </c>
      <c r="I52" s="78" t="n">
        <v>7.69950478585608</v>
      </c>
      <c r="J52" s="78" t="n">
        <v>8.88856633136415</v>
      </c>
      <c r="K52" s="78" t="n">
        <v>10.0507217135428</v>
      </c>
      <c r="L52" s="78" t="n">
        <v>11.187929339806</v>
      </c>
      <c r="M52" s="78" t="n">
        <v>12.3100171913844</v>
      </c>
      <c r="N52" s="78" t="n">
        <v>13.4076716629319</v>
      </c>
      <c r="O52" s="78" t="n">
        <v>14.4808098103185</v>
      </c>
      <c r="P52" s="78" t="n">
        <v>15.5293405000278</v>
      </c>
      <c r="Q52" s="78" t="n">
        <v>16.5531636884319</v>
      </c>
      <c r="R52" s="78" t="n">
        <v>17.5521696147265</v>
      </c>
      <c r="S52" s="78" t="n">
        <v>18.5262378940287</v>
      </c>
      <c r="T52" s="78" t="n">
        <v>19.4752364944859</v>
      </c>
      <c r="U52" s="78" t="n">
        <v>20.3990205789647</v>
      </c>
      <c r="V52" s="78" t="n">
        <v>21.2974311877843</v>
      </c>
      <c r="W52" s="78" t="n">
        <v>22.1702937338041</v>
      </c>
      <c r="X52" s="78" t="n">
        <v>23.0174162746267</v>
      </c>
      <c r="Y52" s="78" t="n">
        <v>23.8385875183009</v>
      </c>
      <c r="Z52" s="78" t="n">
        <v>24.6335745080779</v>
      </c>
      <c r="AA52" s="78" t="n">
        <v>25.4021199176255</v>
      </c>
      <c r="AB52" s="78" t="n">
        <v>26.1439388694133</v>
      </c>
      <c r="AC52" s="78" t="n">
        <v>26.8587151639759</v>
      </c>
      <c r="AD52" s="78" t="n">
        <v>27.5460967738495</v>
      </c>
      <c r="AE52" s="78" t="n">
        <v>28.2056904092965</v>
      </c>
      <c r="AF52" s="78" t="n">
        <v>28.8370548976009</v>
      </c>
      <c r="AG52" s="78" t="n">
        <v>29.4396930245802</v>
      </c>
      <c r="AH52" s="78" t="n">
        <v>30.0194418865207</v>
      </c>
      <c r="AI52" s="78" t="n">
        <v>30.6719922434945</v>
      </c>
      <c r="AJ52" s="78" t="n">
        <v>31.2983177510157</v>
      </c>
      <c r="AK52" s="78" t="n">
        <v>31.8972705320591</v>
      </c>
      <c r="AL52" s="78" t="n">
        <v>32.4675372006512</v>
      </c>
      <c r="AM52" s="78" t="n">
        <v>33.0075947541906</v>
      </c>
      <c r="AN52" s="78" t="n">
        <v>33.5156479910184</v>
      </c>
      <c r="AO52" s="78" t="n">
        <v>33.9895371080145</v>
      </c>
      <c r="AP52" s="78" t="n">
        <v>34.426594220939</v>
      </c>
      <c r="AQ52" s="78" t="n">
        <v>34.8234053814298</v>
      </c>
      <c r="AR52" s="78" t="n">
        <v>35.1753783990184</v>
      </c>
      <c r="AS52" s="78" t="n">
        <v>35.4758455893522</v>
      </c>
      <c r="AT52" s="78" t="n">
        <v>35.7137322835639</v>
      </c>
      <c r="AU52" s="78" t="n">
        <v>35.8632929760184</v>
      </c>
      <c r="AV52" s="78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118"/>
      <c r="BV52" s="66" t="n">
        <f aca="false">MAX(C52:BU52)</f>
        <v>35.8632929760184</v>
      </c>
    </row>
    <row r="53" customFormat="false" ht="14.1" hidden="false" customHeight="true" outlineLevel="0" collapsed="false">
      <c r="A53" s="76" t="n">
        <v>33.8</v>
      </c>
      <c r="B53" s="77" t="n">
        <f aca="false">IF(A53-$E$3&lt;0,0,A53-$E$3)</f>
        <v>2.26</v>
      </c>
      <c r="C53" s="70" t="n">
        <v>0</v>
      </c>
      <c r="D53" s="78" t="n">
        <v>1.38396574425444</v>
      </c>
      <c r="E53" s="78" t="n">
        <v>2.74109252039036</v>
      </c>
      <c r="F53" s="78" t="n">
        <v>4.05273548845983</v>
      </c>
      <c r="G53" s="78" t="n">
        <v>5.31672139199702</v>
      </c>
      <c r="H53" s="78" t="n">
        <v>6.55768641367849</v>
      </c>
      <c r="I53" s="78" t="n">
        <v>7.78945303330436</v>
      </c>
      <c r="J53" s="78" t="n">
        <v>8.9946420568177</v>
      </c>
      <c r="K53" s="78" t="n">
        <v>10.1732506944451</v>
      </c>
      <c r="L53" s="78" t="n">
        <v>11.3252714646543</v>
      </c>
      <c r="M53" s="78" t="n">
        <v>12.4635818301172</v>
      </c>
      <c r="N53" s="78" t="n">
        <v>13.578257425035</v>
      </c>
      <c r="O53" s="78" t="n">
        <v>14.6687334247224</v>
      </c>
      <c r="P53" s="78" t="n">
        <v>15.7349238675678</v>
      </c>
      <c r="Q53" s="78" t="n">
        <v>16.7767345634333</v>
      </c>
      <c r="R53" s="78" t="n">
        <v>17.794062371414</v>
      </c>
      <c r="S53" s="78" t="n">
        <v>18.786794391162</v>
      </c>
      <c r="T53" s="78" t="n">
        <v>19.7548070542698</v>
      </c>
      <c r="U53" s="78" t="n">
        <v>20.6979650995521</v>
      </c>
      <c r="V53" s="78" t="n">
        <v>21.6161204127867</v>
      </c>
      <c r="W53" s="78" t="n">
        <v>22.5091107073685</v>
      </c>
      <c r="X53" s="78" t="n">
        <v>23.3767580171744</v>
      </c>
      <c r="Y53" s="78" t="n">
        <v>24.2188669663909</v>
      </c>
      <c r="Z53" s="78" t="n">
        <v>25.0352227726752</v>
      </c>
      <c r="AA53" s="78" t="n">
        <v>25.825588929191</v>
      </c>
      <c r="AB53" s="78" t="n">
        <v>26.5897044969136</v>
      </c>
      <c r="AC53" s="78" t="n">
        <v>27.3272809199051</v>
      </c>
      <c r="AD53" s="78" t="n">
        <v>28.0379982512583</v>
      </c>
      <c r="AE53" s="78" t="n">
        <v>28.7215006435042</v>
      </c>
      <c r="AF53" s="78" t="n">
        <v>29.3773909106002</v>
      </c>
      <c r="AG53" s="78" t="n">
        <v>30.0052239033052</v>
      </c>
      <c r="AH53" s="78" t="n">
        <v>30.6044983466313</v>
      </c>
      <c r="AI53" s="78" t="n">
        <v>31.213694453721</v>
      </c>
      <c r="AJ53" s="78" t="n">
        <v>31.8656170181912</v>
      </c>
      <c r="AK53" s="78" t="n">
        <v>32.4913399630839</v>
      </c>
      <c r="AL53" s="78" t="n">
        <v>33.0897165157</v>
      </c>
      <c r="AM53" s="78" t="n">
        <v>33.6594345536221</v>
      </c>
      <c r="AN53" s="78" t="n">
        <v>34.1989725394684</v>
      </c>
      <c r="AO53" s="78" t="n">
        <v>34.7065369986716</v>
      </c>
      <c r="AP53" s="78" t="n">
        <v>35.1799702059712</v>
      </c>
      <c r="AQ53" s="78" t="n">
        <v>35.6166068437919</v>
      </c>
      <c r="AR53" s="78" t="n">
        <v>36.0130362481941</v>
      </c>
      <c r="AS53" s="78" t="n">
        <v>36.3646706466716</v>
      </c>
      <c r="AT53" s="78" t="n">
        <v>36.6648487695829</v>
      </c>
      <c r="AU53" s="78" t="n">
        <v>36.9025066025555</v>
      </c>
      <c r="AV53" s="78" t="n">
        <v>37.0519234086716</v>
      </c>
      <c r="AW53" s="78"/>
      <c r="AX53" s="78"/>
      <c r="AY53" s="78"/>
      <c r="AZ53" s="78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118"/>
      <c r="BV53" s="66" t="n">
        <f aca="false">MAX(C53:BU53)</f>
        <v>37.0519234086716</v>
      </c>
    </row>
    <row r="54" customFormat="false" ht="14.1" hidden="false" customHeight="true" outlineLevel="0" collapsed="false">
      <c r="A54" s="76" t="n">
        <v>33.85</v>
      </c>
      <c r="B54" s="77" t="n">
        <f aca="false">IF(A54-$E$3&lt;0,0,A54-$E$3)</f>
        <v>2.31</v>
      </c>
      <c r="C54" s="70" t="n">
        <v>0</v>
      </c>
      <c r="D54" s="78" t="n">
        <v>1.39813738013709</v>
      </c>
      <c r="E54" s="78" t="n">
        <v>2.76975309732297</v>
      </c>
      <c r="F54" s="78" t="n">
        <v>4.09766213094348</v>
      </c>
      <c r="G54" s="78" t="n">
        <v>5.37762208901259</v>
      </c>
      <c r="H54" s="78" t="n">
        <v>6.63071313514591</v>
      </c>
      <c r="I54" s="78" t="n">
        <v>7.87802747246607</v>
      </c>
      <c r="J54" s="78" t="n">
        <v>9.09907879025166</v>
      </c>
      <c r="K54" s="78" t="n">
        <v>10.2938650035451</v>
      </c>
      <c r="L54" s="78" t="n">
        <v>11.462379642005</v>
      </c>
      <c r="M54" s="78" t="n">
        <v>12.6147092130642</v>
      </c>
      <c r="N54" s="78" t="n">
        <v>13.7461065031684</v>
      </c>
      <c r="O54" s="78" t="n">
        <v>14.8536097057861</v>
      </c>
      <c r="P54" s="78" t="n">
        <v>15.9371375987874</v>
      </c>
      <c r="Q54" s="78" t="n">
        <v>16.9966013429965</v>
      </c>
      <c r="R54" s="78" t="n">
        <v>18.0319038336955</v>
      </c>
      <c r="S54" s="78" t="n">
        <v>19.0429389769676</v>
      </c>
      <c r="T54" s="78" t="n">
        <v>20.0295908795188</v>
      </c>
      <c r="U54" s="78" t="n">
        <v>20.9917329384621</v>
      </c>
      <c r="V54" s="78" t="n">
        <v>21.9292268149008</v>
      </c>
      <c r="W54" s="78" t="n">
        <v>22.841921271859</v>
      </c>
      <c r="X54" s="78" t="n">
        <v>23.729650853007</v>
      </c>
      <c r="Y54" s="78" t="n">
        <v>24.5922343734704</v>
      </c>
      <c r="Z54" s="78" t="n">
        <v>25.4294731874637</v>
      </c>
      <c r="AA54" s="78" t="n">
        <v>26.2411491891111</v>
      </c>
      <c r="AB54" s="78" t="n">
        <v>27.0270224919864</v>
      </c>
      <c r="AC54" s="78" t="n">
        <v>27.7868287187569</v>
      </c>
      <c r="AD54" s="78" t="n">
        <v>28.5202758136273</v>
      </c>
      <c r="AE54" s="78" t="n">
        <v>29.2270402652793</v>
      </c>
      <c r="AF54" s="78" t="n">
        <v>29.9067625941038</v>
      </c>
      <c r="AG54" s="78" t="n">
        <v>30.5590419108589</v>
      </c>
      <c r="AH54" s="78" t="n">
        <v>31.183429288589</v>
      </c>
      <c r="AI54" s="78" t="n">
        <v>31.7794195965536</v>
      </c>
      <c r="AJ54" s="78" t="n">
        <v>32.4191843798277</v>
      </c>
      <c r="AK54" s="78" t="n">
        <v>33.0704791517945</v>
      </c>
      <c r="AL54" s="78" t="n">
        <v>33.6955995340585</v>
      </c>
      <c r="AM54" s="78" t="n">
        <v>34.2933998582474</v>
      </c>
      <c r="AN54" s="78" t="n">
        <v>34.8625692654995</v>
      </c>
      <c r="AO54" s="78" t="n">
        <v>35.4015876836528</v>
      </c>
      <c r="AP54" s="78" t="n">
        <v>35.9086633652313</v>
      </c>
      <c r="AQ54" s="78" t="n">
        <v>36.3816406628345</v>
      </c>
      <c r="AR54" s="78" t="n">
        <v>36.8178568255513</v>
      </c>
      <c r="AS54" s="78" t="n">
        <v>37.213904473865</v>
      </c>
      <c r="AT54" s="78" t="n">
        <v>37.5652002532313</v>
      </c>
      <c r="AU54" s="78" t="n">
        <v>37.8650893087203</v>
      </c>
      <c r="AV54" s="78" t="n">
        <v>38.1025182804537</v>
      </c>
      <c r="AW54" s="78" t="n">
        <v>38.2517912002313</v>
      </c>
      <c r="AX54" s="78"/>
      <c r="AY54" s="78"/>
      <c r="AZ54" s="78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118"/>
      <c r="BV54" s="66" t="n">
        <f aca="false">MAX(C54:BU54)</f>
        <v>38.2517912002313</v>
      </c>
    </row>
    <row r="55" customFormat="false" ht="14.1" hidden="false" customHeight="true" outlineLevel="0" collapsed="false">
      <c r="A55" s="76" t="n">
        <v>33.9</v>
      </c>
      <c r="B55" s="77" t="n">
        <f aca="false">IF(A55-$E$3&lt;0,0,A55-$E$3)</f>
        <v>2.36</v>
      </c>
      <c r="C55" s="70" t="n">
        <v>0</v>
      </c>
      <c r="D55" s="78" t="n">
        <v>1.4121092934901</v>
      </c>
      <c r="E55" s="78" t="n">
        <v>2.79800437224092</v>
      </c>
      <c r="F55" s="78" t="n">
        <v>4.14192559244497</v>
      </c>
      <c r="G55" s="78" t="n">
        <v>5.43760853030226</v>
      </c>
      <c r="H55" s="78" t="n">
        <v>6.70265727025093</v>
      </c>
      <c r="I55" s="78" t="n">
        <v>7.96527348786092</v>
      </c>
      <c r="J55" s="78" t="n">
        <v>9.20193141263577</v>
      </c>
      <c r="K55" s="78" t="n">
        <v>10.4126295885405</v>
      </c>
      <c r="L55" s="78" t="n">
        <v>11.5973624535169</v>
      </c>
      <c r="M55" s="78" t="n">
        <v>12.7634837640849</v>
      </c>
      <c r="N55" s="78" t="n">
        <v>13.9113149166497</v>
      </c>
      <c r="O55" s="78" t="n">
        <v>15.0355469528591</v>
      </c>
      <c r="P55" s="78" t="n">
        <v>16.1361030045323</v>
      </c>
      <c r="Q55" s="78" t="n">
        <v>17.2128991367784</v>
      </c>
      <c r="R55" s="78" t="n">
        <v>18.2658437638815</v>
      </c>
      <c r="S55" s="78" t="n">
        <v>19.2948369995574</v>
      </c>
      <c r="T55" s="78" t="n">
        <v>20.2997699319736</v>
      </c>
      <c r="U55" s="78" t="n">
        <v>21.2805238121689</v>
      </c>
      <c r="V55" s="78" t="n">
        <v>22.2369691423495</v>
      </c>
      <c r="W55" s="78" t="n">
        <v>23.1689646478914</v>
      </c>
      <c r="X55" s="78" t="n">
        <v>24.0763561135903</v>
      </c>
      <c r="Y55" s="78" t="n">
        <v>24.9589750606008</v>
      </c>
      <c r="Z55" s="78" t="n">
        <v>25.8166372353436</v>
      </c>
      <c r="AA55" s="78" t="n">
        <v>26.6491408751171</v>
      </c>
      <c r="AB55" s="78" t="n">
        <v>27.456264706766</v>
      </c>
      <c r="AC55" s="78" t="n">
        <v>28.2377656239346</v>
      </c>
      <c r="AD55" s="78" t="n">
        <v>28.993375974283</v>
      </c>
      <c r="AE55" s="78" t="n">
        <v>29.7228003693604</v>
      </c>
      <c r="AF55" s="78" t="n">
        <v>30.4257119048344</v>
      </c>
      <c r="AG55" s="78" t="n">
        <v>31.1017476448808</v>
      </c>
      <c r="AH55" s="78" t="n">
        <v>31.7505031778903</v>
      </c>
      <c r="AI55" s="78" t="n">
        <v>32.3715259853663</v>
      </c>
      <c r="AJ55" s="78" t="n">
        <v>32.9643072728369</v>
      </c>
      <c r="AK55" s="78" t="n">
        <v>33.6357245660749</v>
      </c>
      <c r="AL55" s="78" t="n">
        <v>34.2863915455381</v>
      </c>
      <c r="AM55" s="78" t="n">
        <v>34.9109093651736</v>
      </c>
      <c r="AN55" s="78" t="n">
        <v>35.5081334609352</v>
      </c>
      <c r="AO55" s="78" t="n">
        <v>36.0767542375173</v>
      </c>
      <c r="AP55" s="78" t="n">
        <v>36.6152530879775</v>
      </c>
      <c r="AQ55" s="78" t="n">
        <v>37.1218399919313</v>
      </c>
      <c r="AR55" s="78" t="n">
        <v>37.5943613798381</v>
      </c>
      <c r="AS55" s="78" t="n">
        <v>38.0301570674511</v>
      </c>
      <c r="AT55" s="78" t="n">
        <v>38.4258229596762</v>
      </c>
      <c r="AU55" s="78" t="n">
        <v>38.7767801199313</v>
      </c>
      <c r="AV55" s="78" t="n">
        <v>39.076380107998</v>
      </c>
      <c r="AW55" s="78" t="n">
        <v>39.3135802184923</v>
      </c>
      <c r="AX55" s="78" t="n">
        <v>39.4627092519313</v>
      </c>
      <c r="AY55" s="78"/>
      <c r="AZ55" s="78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118"/>
      <c r="BV55" s="66" t="n">
        <f aca="false">MAX(C55:BU55)</f>
        <v>39.4627092519313</v>
      </c>
    </row>
    <row r="56" customFormat="false" ht="14.1" hidden="false" customHeight="true" outlineLevel="0" collapsed="false">
      <c r="A56" s="76" t="n">
        <v>33.95</v>
      </c>
      <c r="B56" s="77" t="n">
        <f aca="false">IF(A56-$E$3&lt;0,0,A56-$E$3)</f>
        <v>2.41</v>
      </c>
      <c r="C56" s="70" t="n">
        <v>0</v>
      </c>
      <c r="D56" s="78" t="n">
        <v>1.42588743562885</v>
      </c>
      <c r="E56" s="78" t="n">
        <v>2.82585875852955</v>
      </c>
      <c r="F56" s="78" t="n">
        <v>4.18554681442662</v>
      </c>
      <c r="G56" s="78" t="n">
        <v>5.49671014250082</v>
      </c>
      <c r="H56" s="78" t="n">
        <v>6.77355323359577</v>
      </c>
      <c r="I56" s="78" t="n">
        <v>8.0512339028316</v>
      </c>
      <c r="J56" s="78" t="n">
        <v>9.30325167443996</v>
      </c>
      <c r="K56" s="78" t="n">
        <v>10.5296056541555</v>
      </c>
      <c r="L56" s="78" t="n">
        <v>11.7302910970087</v>
      </c>
      <c r="M56" s="78" t="n">
        <v>12.9099849394544</v>
      </c>
      <c r="N56" s="78" t="n">
        <v>14.073972971162</v>
      </c>
      <c r="O56" s="78" t="n">
        <v>15.2146469464468</v>
      </c>
      <c r="P56" s="78" t="n">
        <v>16.3319340062581</v>
      </c>
      <c r="Q56" s="78" t="n">
        <v>17.4257547216304</v>
      </c>
      <c r="R56" s="78" t="n">
        <v>18.4960225659971</v>
      </c>
      <c r="S56" s="78" t="n">
        <v>19.5426433299721</v>
      </c>
      <c r="T56" s="78" t="n">
        <v>20.5655144704389</v>
      </c>
      <c r="U56" s="78" t="n">
        <v>21.5645243843371</v>
      </c>
      <c r="V56" s="78" t="n">
        <v>22.5395515957734</v>
      </c>
      <c r="W56" s="78" t="n">
        <v>23.4904638429322</v>
      </c>
      <c r="X56" s="78" t="n">
        <v>24.4171170486093</v>
      </c>
      <c r="Y56" s="78" t="n">
        <v>25.3193541549023</v>
      </c>
      <c r="Z56" s="78" t="n">
        <v>26.197003798496</v>
      </c>
      <c r="AA56" s="78" t="n">
        <v>27.0498787978142</v>
      </c>
      <c r="AB56" s="78" t="n">
        <v>27.8777744167683</v>
      </c>
      <c r="AC56" s="78" t="n">
        <v>28.680466361452</v>
      </c>
      <c r="AD56" s="78" t="n">
        <v>29.4577084553032</v>
      </c>
      <c r="AE56" s="78" t="n">
        <v>30.2092299241113</v>
      </c>
      <c r="AF56" s="78" t="n">
        <v>30.9347322035656</v>
      </c>
      <c r="AG56" s="78" t="n">
        <v>31.6338851570485</v>
      </c>
      <c r="AH56" s="78" t="n">
        <v>32.3063225574959</v>
      </c>
      <c r="AI56" s="78" t="n">
        <v>32.9516366405075</v>
      </c>
      <c r="AJ56" s="78" t="n">
        <v>33.5693714706331</v>
      </c>
      <c r="AK56" s="78" t="n">
        <v>34.1879806573747</v>
      </c>
      <c r="AL56" s="78" t="n">
        <v>34.8631332024151</v>
      </c>
      <c r="AM56" s="78" t="n">
        <v>35.5131723893748</v>
      </c>
      <c r="AN56" s="78" t="n">
        <v>36.1370876463817</v>
      </c>
      <c r="AO56" s="78" t="n">
        <v>36.7337355137161</v>
      </c>
      <c r="AP56" s="78" t="n">
        <v>37.3018076596282</v>
      </c>
      <c r="AQ56" s="78" t="n">
        <v>37.8397869423954</v>
      </c>
      <c r="AR56" s="78" t="n">
        <v>38.3458850687245</v>
      </c>
      <c r="AS56" s="78" t="n">
        <v>38.8179505469349</v>
      </c>
      <c r="AT56" s="78" t="n">
        <v>39.253325759444</v>
      </c>
      <c r="AU56" s="78" t="n">
        <v>39.6486098955806</v>
      </c>
      <c r="AV56" s="78" t="n">
        <v>39.9992284367245</v>
      </c>
      <c r="AW56" s="78" t="n">
        <v>40.2985393573688</v>
      </c>
      <c r="AX56" s="78" t="n">
        <v>40.535510606624</v>
      </c>
      <c r="AY56" s="78" t="n">
        <v>40.6844957537245</v>
      </c>
      <c r="AZ56" s="78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118"/>
      <c r="BV56" s="66" t="n">
        <f aca="false">MAX(C56:BU56)</f>
        <v>40.6844957537245</v>
      </c>
    </row>
    <row r="57" customFormat="false" ht="14.1" hidden="false" customHeight="true" outlineLevel="0" collapsed="false">
      <c r="A57" s="76" t="n">
        <v>34</v>
      </c>
      <c r="B57" s="77" t="n">
        <f aca="false">IF(A57-$E$3&lt;0,0,A57-$E$3)</f>
        <v>2.46</v>
      </c>
      <c r="C57" s="70" t="n">
        <v>0</v>
      </c>
      <c r="D57" s="78" t="n">
        <v>1.43947745046269</v>
      </c>
      <c r="E57" s="78" t="n">
        <v>2.85332801834563</v>
      </c>
      <c r="F57" s="78" t="n">
        <v>4.22854560417006</v>
      </c>
      <c r="G57" s="78" t="n">
        <v>5.55495473628089</v>
      </c>
      <c r="H57" s="78" t="n">
        <v>6.8434335620927</v>
      </c>
      <c r="I57" s="78" t="n">
        <v>8.13594917792243</v>
      </c>
      <c r="J57" s="78" t="n">
        <v>9.40308844038423</v>
      </c>
      <c r="K57" s="78" t="n">
        <v>10.6448509574318</v>
      </c>
      <c r="L57" s="78" t="n">
        <v>11.8612327201761</v>
      </c>
      <c r="M57" s="78" t="n">
        <v>13.0542876284964</v>
      </c>
      <c r="N57" s="78" t="n">
        <v>14.234165724676</v>
      </c>
      <c r="O57" s="78" t="n">
        <v>15.3910054860236</v>
      </c>
      <c r="P57" s="78" t="n">
        <v>16.5247377532852</v>
      </c>
      <c r="Q57" s="78" t="n">
        <v>17.6352872470317</v>
      </c>
      <c r="R57" s="78" t="n">
        <v>18.7225720896111</v>
      </c>
      <c r="S57" s="78" t="n">
        <v>19.7865032764831</v>
      </c>
      <c r="T57" s="78" t="n">
        <v>20.8269840899687</v>
      </c>
      <c r="U57" s="78" t="n">
        <v>21.8439094472482</v>
      </c>
      <c r="V57" s="78" t="n">
        <v>22.8371651729956</v>
      </c>
      <c r="W57" s="78" t="n">
        <v>23.8066271852709</v>
      </c>
      <c r="X57" s="78" t="n">
        <v>24.7521605811415</v>
      </c>
      <c r="Y57" s="78" t="n">
        <v>25.6736186058509</v>
      </c>
      <c r="Z57" s="78" t="n">
        <v>26.5708414860649</v>
      </c>
      <c r="AA57" s="78" t="n">
        <v>27.4436551036271</v>
      </c>
      <c r="AB57" s="78" t="n">
        <v>28.2918694810922</v>
      </c>
      <c r="AC57" s="78" t="n">
        <v>29.1152770437628</v>
      </c>
      <c r="AD57" s="78" t="n">
        <v>29.9136506145747</v>
      </c>
      <c r="AE57" s="78" t="n">
        <v>30.6867410873531</v>
      </c>
      <c r="AF57" s="78" t="n">
        <v>31.4342747098161</v>
      </c>
      <c r="AG57" s="78" t="n">
        <v>32.1559498890274</v>
      </c>
      <c r="AH57" s="78" t="n">
        <v>32.8514334070128</v>
      </c>
      <c r="AI57" s="78" t="n">
        <v>33.520355900384</v>
      </c>
      <c r="AJ57" s="78" t="n">
        <v>34.1623064111867</v>
      </c>
      <c r="AK57" s="78" t="n">
        <v>34.7768257509575</v>
      </c>
      <c r="AL57" s="78" t="n">
        <v>35.4267330002412</v>
      </c>
      <c r="AM57" s="78" t="n">
        <v>36.1012334988896</v>
      </c>
      <c r="AN57" s="78" t="n">
        <v>36.7506448933458</v>
      </c>
      <c r="AO57" s="78" t="n">
        <v>37.3739575877241</v>
      </c>
      <c r="AP57" s="78" t="n">
        <v>37.9700292266312</v>
      </c>
      <c r="AQ57" s="78" t="n">
        <v>38.5375527418734</v>
      </c>
      <c r="AR57" s="78" t="n">
        <v>39.0750124569475</v>
      </c>
      <c r="AS57" s="78" t="n">
        <v>39.5806218056519</v>
      </c>
      <c r="AT57" s="78" t="n">
        <v>40.0522313741658</v>
      </c>
      <c r="AU57" s="78" t="n">
        <v>40.4871861115712</v>
      </c>
      <c r="AV57" s="78" t="n">
        <v>40.8820884916192</v>
      </c>
      <c r="AW57" s="78" t="n">
        <v>41.2323684136519</v>
      </c>
      <c r="AX57" s="78" t="n">
        <v>41.5313902668739</v>
      </c>
      <c r="AY57" s="78" t="n">
        <v>41.7681326548898</v>
      </c>
      <c r="AZ57" s="78" t="n">
        <v>41.9169739156519</v>
      </c>
      <c r="BA57" s="78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118"/>
      <c r="BV57" s="66" t="n">
        <f aca="false">MAX(C57:BU57)</f>
        <v>41.9169739156519</v>
      </c>
    </row>
    <row r="58" customFormat="false" ht="14.1" hidden="false" customHeight="true" outlineLevel="0" collapsed="false">
      <c r="A58" s="76" t="n">
        <v>34.05</v>
      </c>
      <c r="B58" s="77" t="n">
        <f aca="false">IF(A58-$E$3&lt;0,0,A58-$E$3)</f>
        <v>2.51</v>
      </c>
      <c r="C58" s="70" t="n">
        <v>0</v>
      </c>
      <c r="D58" s="78" t="n">
        <v>1.45288469646254</v>
      </c>
      <c r="E58" s="78" t="n">
        <v>2.88042330982775</v>
      </c>
      <c r="F58" s="78" t="n">
        <v>4.27094071921132</v>
      </c>
      <c r="G58" s="78" t="n">
        <v>5.61236862794544</v>
      </c>
      <c r="H58" s="78" t="n">
        <v>6.91311584907343</v>
      </c>
      <c r="I58" s="78" t="n">
        <v>8.21945758996012</v>
      </c>
      <c r="J58" s="78" t="n">
        <v>9.50148791017661</v>
      </c>
      <c r="K58" s="78" t="n">
        <v>10.758420073805</v>
      </c>
      <c r="L58" s="78" t="n">
        <v>11.9902507359139</v>
      </c>
      <c r="M58" s="78" t="n">
        <v>13.1969729030173</v>
      </c>
      <c r="N58" s="78" t="n">
        <v>14.3919734056222</v>
      </c>
      <c r="O58" s="78" t="n">
        <v>15.5647128720356</v>
      </c>
      <c r="P58" s="78" t="n">
        <v>16.7146151751205</v>
      </c>
      <c r="Q58" s="78" t="n">
        <v>17.8416088651894</v>
      </c>
      <c r="R58" s="78" t="n">
        <v>18.9456163463872</v>
      </c>
      <c r="S58" s="78" t="n">
        <v>20.0265533977742</v>
      </c>
      <c r="T58" s="78" t="n">
        <v>21.0843286437437</v>
      </c>
      <c r="U58" s="78" t="n">
        <v>22.1188429668059</v>
      </c>
      <c r="V58" s="78" t="n">
        <v>23.1299888545674</v>
      </c>
      <c r="W58" s="78" t="n">
        <v>24.1176496712896</v>
      </c>
      <c r="X58" s="78" t="n">
        <v>25.081698842647</v>
      </c>
      <c r="Y58" s="78" t="n">
        <v>26.0219989401495</v>
      </c>
      <c r="Z58" s="78" t="n">
        <v>26.9384006490448</v>
      </c>
      <c r="AA58" s="78" t="n">
        <v>27.8307416002275</v>
      </c>
      <c r="AB58" s="78" t="n">
        <v>28.698845042582</v>
      </c>
      <c r="AC58" s="78" t="n">
        <v>29.5425183270259</v>
      </c>
      <c r="AD58" s="78" t="n">
        <v>30.3615511669759</v>
      </c>
      <c r="AE58" s="78" t="n">
        <v>31.1557136315809</v>
      </c>
      <c r="AF58" s="78" t="n">
        <v>31.9247538172451</v>
      </c>
      <c r="AG58" s="78" t="n">
        <v>32.6683951288208</v>
      </c>
      <c r="AH58" s="78" t="n">
        <v>33.3863330831816</v>
      </c>
      <c r="AI58" s="78" t="n">
        <v>34.0782315229061</v>
      </c>
      <c r="AJ58" s="78" t="n">
        <v>34.7437180939392</v>
      </c>
      <c r="AK58" s="78" t="n">
        <v>35.3823787944932</v>
      </c>
      <c r="AL58" s="78" t="n">
        <v>35.9937513372355</v>
      </c>
      <c r="AM58" s="78" t="n">
        <v>36.6760049837367</v>
      </c>
      <c r="AN58" s="78" t="n">
        <v>37.3498534359931</v>
      </c>
      <c r="AO58" s="78" t="n">
        <v>37.9986370379458</v>
      </c>
      <c r="AP58" s="78" t="n">
        <v>38.6213471696955</v>
      </c>
      <c r="AQ58" s="78" t="n">
        <v>39.2168425801754</v>
      </c>
      <c r="AR58" s="78" t="n">
        <v>39.7838174647475</v>
      </c>
      <c r="AS58" s="78" t="n">
        <v>40.3207576121285</v>
      </c>
      <c r="AT58" s="78" t="n">
        <v>40.8258781832083</v>
      </c>
      <c r="AU58" s="78" t="n">
        <v>41.2970318420258</v>
      </c>
      <c r="AV58" s="78" t="n">
        <v>41.7315661043273</v>
      </c>
      <c r="AW58" s="78" t="n">
        <v>42.1260867282867</v>
      </c>
      <c r="AX58" s="78" t="n">
        <v>42.4760280312083</v>
      </c>
      <c r="AY58" s="78" t="n">
        <v>42.7747608170079</v>
      </c>
      <c r="AZ58" s="78" t="n">
        <v>43.0112743437847</v>
      </c>
      <c r="BA58" s="78" t="n">
        <v>43.1599717182083</v>
      </c>
      <c r="BB58" s="78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118"/>
      <c r="BV58" s="66" t="n">
        <f aca="false">MAX(C58:BU58)</f>
        <v>43.1599717182083</v>
      </c>
    </row>
    <row r="59" customFormat="false" ht="14.1" hidden="false" customHeight="true" outlineLevel="0" collapsed="false">
      <c r="A59" s="76" t="n">
        <v>34.1</v>
      </c>
      <c r="B59" s="77" t="n">
        <f aca="false">IF(A59-$E$3&lt;0,0,A59-$E$3)</f>
        <v>2.56</v>
      </c>
      <c r="C59" s="70" t="n">
        <v>0</v>
      </c>
      <c r="D59" s="78" t="n">
        <v>1.46611426664487</v>
      </c>
      <c r="E59" s="78" t="n">
        <v>2.90715522998698</v>
      </c>
      <c r="F59" s="78" t="n">
        <v>4.31274994387483</v>
      </c>
      <c r="G59" s="78" t="n">
        <v>5.66897674954732</v>
      </c>
      <c r="H59" s="78" t="n">
        <v>6.98494112739613</v>
      </c>
      <c r="I59" s="78" t="n">
        <v>8.30179539407758</v>
      </c>
      <c r="J59" s="78" t="n">
        <v>9.5984938180504</v>
      </c>
      <c r="K59" s="78" t="n">
        <v>10.8703646374147</v>
      </c>
      <c r="L59" s="78" t="n">
        <v>12.1174051068459</v>
      </c>
      <c r="M59" s="78" t="n">
        <v>13.3396090494934</v>
      </c>
      <c r="N59" s="78" t="n">
        <v>14.5474717891648</v>
      </c>
      <c r="O59" s="78" t="n">
        <v>15.7358543390316</v>
      </c>
      <c r="P59" s="78" t="n">
        <v>16.9016614770409</v>
      </c>
      <c r="Q59" s="78" t="n">
        <v>18.0448252954778</v>
      </c>
      <c r="R59" s="78" t="n">
        <v>19.1652721507759</v>
      </c>
      <c r="S59" s="78" t="n">
        <v>20.2629222285159</v>
      </c>
      <c r="T59" s="78" t="n">
        <v>21.3376890636933</v>
      </c>
      <c r="U59" s="78" t="n">
        <v>22.3894790102784</v>
      </c>
      <c r="V59" s="78" t="n">
        <v>23.4181906530963</v>
      </c>
      <c r="W59" s="78" t="n">
        <v>24.4237141538559</v>
      </c>
      <c r="X59" s="78" t="n">
        <v>25.4059305217059</v>
      </c>
      <c r="Y59" s="78" t="n">
        <v>26.3647107969363</v>
      </c>
      <c r="Z59" s="78" t="n">
        <v>27.2999151342881</v>
      </c>
      <c r="AA59" s="78" t="n">
        <v>28.2113917696816</v>
      </c>
      <c r="AB59" s="78" t="n">
        <v>29.0989758508892</v>
      </c>
      <c r="AC59" s="78" t="n">
        <v>29.9624881085767</v>
      </c>
      <c r="AD59" s="78" t="n">
        <v>30.8017333389773</v>
      </c>
      <c r="AE59" s="78" t="n">
        <v>31.6164986629197</v>
      </c>
      <c r="AF59" s="78" t="n">
        <v>32.4065515175567</v>
      </c>
      <c r="AG59" s="78" t="n">
        <v>33.1716373263173</v>
      </c>
      <c r="AH59" s="78" t="n">
        <v>33.9114767784714</v>
      </c>
      <c r="AI59" s="78" t="n">
        <v>34.6257626310268</v>
      </c>
      <c r="AJ59" s="78" t="n">
        <v>35.3141559207085</v>
      </c>
      <c r="AK59" s="78" t="n">
        <v>35.9762814399182</v>
      </c>
      <c r="AL59" s="78" t="n">
        <v>36.6117222839825</v>
      </c>
      <c r="AM59" s="78" t="n">
        <v>37.2382911103461</v>
      </c>
      <c r="AN59" s="78" t="n">
        <v>37.9356291264675</v>
      </c>
      <c r="AO59" s="78" t="n">
        <v>38.6088255323319</v>
      </c>
      <c r="AP59" s="78" t="n">
        <v>39.2569813417811</v>
      </c>
      <c r="AQ59" s="78" t="n">
        <v>39.8790889109022</v>
      </c>
      <c r="AR59" s="78" t="n">
        <v>40.4740080929548</v>
      </c>
      <c r="AS59" s="78" t="n">
        <v>41.040434346857</v>
      </c>
      <c r="AT59" s="78" t="n">
        <v>41.576854926545</v>
      </c>
      <c r="AU59" s="78" t="n">
        <v>42.08148672</v>
      </c>
      <c r="AV59" s="78" t="n">
        <v>42.5521844691211</v>
      </c>
      <c r="AW59" s="78" t="n">
        <v>42.9862982563188</v>
      </c>
      <c r="AX59" s="78" t="n">
        <v>43.3804371241897</v>
      </c>
      <c r="AY59" s="78" t="n">
        <v>43.730039808</v>
      </c>
      <c r="AZ59" s="78" t="n">
        <v>44.0284835263773</v>
      </c>
      <c r="BA59" s="78" t="n">
        <v>44.2647681919149</v>
      </c>
      <c r="BB59" s="78" t="n">
        <v>44.4133216800001</v>
      </c>
      <c r="BC59" s="78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118"/>
      <c r="BV59" s="66" t="n">
        <f aca="false">MAX(C59:BU59)</f>
        <v>44.4133216800001</v>
      </c>
    </row>
    <row r="60" customFormat="false" ht="14.1" hidden="false" customHeight="true" outlineLevel="0" collapsed="false">
      <c r="A60" s="76" t="n">
        <v>34.15</v>
      </c>
      <c r="B60" s="77" t="n">
        <f aca="false">IF(A60-$E$3&lt;0,0,A60-$E$3)</f>
        <v>2.61</v>
      </c>
      <c r="C60" s="70" t="n">
        <v>0</v>
      </c>
      <c r="D60" s="78" t="n">
        <v>1.47917100678731</v>
      </c>
      <c r="E60" s="78" t="n">
        <v>2.93353385375107</v>
      </c>
      <c r="F60" s="78" t="n">
        <v>4.35399015878948</v>
      </c>
      <c r="G60" s="78" t="n">
        <v>5.72480274882671</v>
      </c>
      <c r="H60" s="78" t="n">
        <v>7.05576007592728</v>
      </c>
      <c r="I60" s="78" t="n">
        <v>8.38299697062139</v>
      </c>
      <c r="J60" s="78" t="n">
        <v>9.69414761353159</v>
      </c>
      <c r="K60" s="78" t="n">
        <v>10.9807335586256</v>
      </c>
      <c r="L60" s="78" t="n">
        <v>12.242752602652</v>
      </c>
      <c r="M60" s="78" t="n">
        <v>13.4801993104092</v>
      </c>
      <c r="N60" s="78" t="n">
        <v>14.7007325366048</v>
      </c>
      <c r="O60" s="78" t="n">
        <v>15.9045104458566</v>
      </c>
      <c r="P60" s="78" t="n">
        <v>17.0859665859321</v>
      </c>
      <c r="Q60" s="78" t="n">
        <v>18.2450363314417</v>
      </c>
      <c r="R60" s="78" t="n">
        <v>19.3816496945226</v>
      </c>
      <c r="S60" s="78" t="n">
        <v>20.495730928735</v>
      </c>
      <c r="T60" s="78" t="n">
        <v>21.5871980933328</v>
      </c>
      <c r="U60" s="78" t="n">
        <v>22.6559625727674</v>
      </c>
      <c r="V60" s="78" t="n">
        <v>23.7019285454447</v>
      </c>
      <c r="W60" s="78" t="n">
        <v>24.7249923947618</v>
      </c>
      <c r="X60" s="78" t="n">
        <v>25.7250420542476</v>
      </c>
      <c r="Y60" s="78" t="n">
        <v>26.7019562771855</v>
      </c>
      <c r="Z60" s="78" t="n">
        <v>27.6556038193333</v>
      </c>
      <c r="AA60" s="78" t="n">
        <v>28.5858425211991</v>
      </c>
      <c r="AB60" s="78" t="n">
        <v>29.4925182736838</v>
      </c>
      <c r="AC60" s="78" t="n">
        <v>30.3754638476131</v>
      </c>
      <c r="AD60" s="78" t="n">
        <v>31.2344975635801</v>
      </c>
      <c r="AE60" s="78" t="n">
        <v>32.0694217733649</v>
      </c>
      <c r="AF60" s="78" t="n">
        <v>32.8800211176501</v>
      </c>
      <c r="AG60" s="78" t="n">
        <v>33.6660605163832</v>
      </c>
      <c r="AH60" s="78" t="n">
        <v>34.4272828373122</v>
      </c>
      <c r="AI60" s="78" t="n">
        <v>35.1634061740928</v>
      </c>
      <c r="AJ60" s="78" t="n">
        <v>35.8741206467012</v>
      </c>
      <c r="AK60" s="78" t="n">
        <v>36.5590846119253</v>
      </c>
      <c r="AL60" s="78" t="n">
        <v>37.2179201378658</v>
      </c>
      <c r="AM60" s="78" t="n">
        <v>37.8502075498111</v>
      </c>
      <c r="AN60" s="78" t="n">
        <v>38.5087796820014</v>
      </c>
      <c r="AO60" s="78" t="n">
        <v>39.2054422685848</v>
      </c>
      <c r="AP60" s="78" t="n">
        <v>39.8779866280572</v>
      </c>
      <c r="AQ60" s="78" t="n">
        <v>40.5255146450029</v>
      </c>
      <c r="AR60" s="78" t="n">
        <v>41.1470196514954</v>
      </c>
      <c r="AS60" s="78" t="n">
        <v>41.7413626051208</v>
      </c>
      <c r="AT60" s="78" t="n">
        <v>42.307240228353</v>
      </c>
      <c r="AU60" s="78" t="n">
        <v>42.8431412403479</v>
      </c>
      <c r="AV60" s="78" t="n">
        <v>43.3472842561783</v>
      </c>
      <c r="AW60" s="78" t="n">
        <v>43.8175260956029</v>
      </c>
      <c r="AX60" s="78" t="n">
        <v>44.2512194076968</v>
      </c>
      <c r="AY60" s="78" t="n">
        <v>44.6449765194791</v>
      </c>
      <c r="AZ60" s="78" t="n">
        <v>44.9942405841782</v>
      </c>
      <c r="BA60" s="78" t="n">
        <v>45.2923952351332</v>
      </c>
      <c r="BB60" s="78" t="n">
        <v>45.5284510394316</v>
      </c>
      <c r="BC60" s="78" t="n">
        <v>45.6768606411782</v>
      </c>
      <c r="BD60" s="78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118"/>
      <c r="BV60" s="66" t="n">
        <f aca="false">MAX(C60:BU60)</f>
        <v>45.6768606411782</v>
      </c>
    </row>
    <row r="61" customFormat="false" ht="14.1" hidden="false" customHeight="true" outlineLevel="0" collapsed="false">
      <c r="A61" s="76" t="n">
        <v>34.2</v>
      </c>
      <c r="B61" s="77" t="n">
        <f aca="false">IF(A61-$E$3&lt;0,0,A61-$E$3)</f>
        <v>2.66</v>
      </c>
      <c r="C61" s="70" t="n">
        <v>0</v>
      </c>
      <c r="D61" s="78" t="n">
        <v>1.49205953206344</v>
      </c>
      <c r="E61" s="78" t="n">
        <v>2.95956876957627</v>
      </c>
      <c r="F61" s="78" t="n">
        <v>4.3946774041559</v>
      </c>
      <c r="G61" s="78" t="n">
        <v>5.77986908008938</v>
      </c>
      <c r="H61" s="78" t="n">
        <v>7.12560205541183</v>
      </c>
      <c r="I61" s="78" t="n">
        <v>8.46309495862884</v>
      </c>
      <c r="J61" s="78" t="n">
        <v>9.78848862554557</v>
      </c>
      <c r="K61" s="78" t="n">
        <v>11.0895732213414</v>
      </c>
      <c r="L61" s="78" t="n">
        <v>12.3663470332989</v>
      </c>
      <c r="M61" s="78" t="n">
        <v>13.6188053006288</v>
      </c>
      <c r="N61" s="78" t="n">
        <v>14.8518235022343</v>
      </c>
      <c r="O61" s="78" t="n">
        <v>16.0707574280111</v>
      </c>
      <c r="P61" s="78" t="n">
        <v>17.2676155523748</v>
      </c>
      <c r="Q61" s="78" t="n">
        <v>18.4423362973879</v>
      </c>
      <c r="R61" s="78" t="n">
        <v>19.5948530632281</v>
      </c>
      <c r="S61" s="78" t="n">
        <v>20.7250938666418</v>
      </c>
      <c r="T61" s="78" t="n">
        <v>21.832980944189</v>
      </c>
      <c r="U61" s="78" t="n">
        <v>22.9184303158328</v>
      </c>
      <c r="V61" s="78" t="n">
        <v>23.9813513037275</v>
      </c>
      <c r="W61" s="78" t="n">
        <v>25.0216460002247</v>
      </c>
      <c r="X61" s="78" t="n">
        <v>26.0392086781218</v>
      </c>
      <c r="Y61" s="78" t="n">
        <v>27.0339251349751</v>
      </c>
      <c r="Z61" s="78" t="n">
        <v>28.0056719618541</v>
      </c>
      <c r="AA61" s="78" t="n">
        <v>28.9543157251486</v>
      </c>
      <c r="AB61" s="78" t="n">
        <v>29.8797120478882</v>
      </c>
      <c r="AC61" s="78" t="n">
        <v>30.7817045743805</v>
      </c>
      <c r="AD61" s="78" t="n">
        <v>31.6601237986922</v>
      </c>
      <c r="AE61" s="78" t="n">
        <v>32.5147857333915</v>
      </c>
      <c r="AF61" s="78" t="n">
        <v>33.3454903898205</v>
      </c>
      <c r="AG61" s="78" t="n">
        <v>34.1520200346169</v>
      </c>
      <c r="AH61" s="78" t="n">
        <v>34.9341371788408</v>
      </c>
      <c r="AI61" s="78" t="n">
        <v>35.6915822452388</v>
      </c>
      <c r="AJ61" s="78" t="n">
        <v>36.4240708450556</v>
      </c>
      <c r="AK61" s="78" t="n">
        <v>37.1312905771434</v>
      </c>
      <c r="AL61" s="78" t="n">
        <v>37.8128972371682</v>
      </c>
      <c r="AM61" s="78" t="n">
        <v>38.4685102908844</v>
      </c>
      <c r="AN61" s="78" t="n">
        <v>39.0977074188982</v>
      </c>
      <c r="AO61" s="78" t="n">
        <v>39.7892982125909</v>
      </c>
      <c r="AP61" s="78" t="n">
        <v>40.4852853696363</v>
      </c>
      <c r="AQ61" s="78" t="n">
        <v>41.1571776827167</v>
      </c>
      <c r="AR61" s="78" t="n">
        <v>41.8040779071588</v>
      </c>
      <c r="AS61" s="78" t="n">
        <v>42.4249803510228</v>
      </c>
      <c r="AT61" s="78" t="n">
        <v>43.0187470762209</v>
      </c>
      <c r="AU61" s="78" t="n">
        <v>43.5840760687831</v>
      </c>
      <c r="AV61" s="78" t="n">
        <v>44.119457513085</v>
      </c>
      <c r="AW61" s="78" t="n">
        <v>44.6231117512907</v>
      </c>
      <c r="AX61" s="78" t="n">
        <v>45.0928976810189</v>
      </c>
      <c r="AY61" s="78" t="n">
        <v>45.5261705180089</v>
      </c>
      <c r="AZ61" s="78" t="n">
        <v>45.9195458737027</v>
      </c>
      <c r="BA61" s="78" t="n">
        <v>46.2684713192907</v>
      </c>
      <c r="BB61" s="78" t="n">
        <v>46.5663369028233</v>
      </c>
      <c r="BC61" s="78" t="n">
        <v>46.8021638458825</v>
      </c>
      <c r="BD61" s="78" t="n">
        <v>46.9504295612907</v>
      </c>
      <c r="BE61" s="78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118"/>
      <c r="BV61" s="66" t="n">
        <f aca="false">MAX(C61:BU61)</f>
        <v>46.9504295612907</v>
      </c>
    </row>
    <row r="62" customFormat="false" ht="14.1" hidden="false" customHeight="true" outlineLevel="0" collapsed="false">
      <c r="A62" s="76" t="n">
        <v>34.25</v>
      </c>
      <c r="B62" s="77" t="n">
        <f aca="false">IF(A62-$E$3&lt;0,0,A62-$E$3)</f>
        <v>2.71</v>
      </c>
      <c r="C62" s="70" t="n">
        <v>0</v>
      </c>
      <c r="D62" s="78" t="n">
        <v>1.50478424226154</v>
      </c>
      <c r="E62" s="78" t="n">
        <v>2.98526911198832</v>
      </c>
      <c r="F62" s="78" t="n">
        <v>4.43482693743639</v>
      </c>
      <c r="G62" s="78" t="n">
        <v>5.83419708700585</v>
      </c>
      <c r="H62" s="78" t="n">
        <v>7.19449495800988</v>
      </c>
      <c r="I62" s="78" t="n">
        <v>8.54212037734185</v>
      </c>
      <c r="J62" s="78" t="n">
        <v>9.88155421169818</v>
      </c>
      <c r="K62" s="78" t="n">
        <v>11.1969276623528</v>
      </c>
      <c r="L62" s="78" t="n">
        <v>12.488239460868</v>
      </c>
      <c r="M62" s="78" t="n">
        <v>13.7554854604595</v>
      </c>
      <c r="N62" s="78" t="n">
        <v>15.0008090113818</v>
      </c>
      <c r="O62" s="78" t="n">
        <v>16.2346675165709</v>
      </c>
      <c r="P62" s="78" t="n">
        <v>17.4466889141282</v>
      </c>
      <c r="Q62" s="78" t="n">
        <v>18.6368144605901</v>
      </c>
      <c r="R62" s="78" t="n">
        <v>19.8049807019972</v>
      </c>
      <c r="S62" s="78" t="n">
        <v>20.9511191431449</v>
      </c>
      <c r="T62" s="78" t="n">
        <v>22.0751558854537</v>
      </c>
      <c r="U62" s="78" t="n">
        <v>23.1770112296043</v>
      </c>
      <c r="V62" s="78" t="n">
        <v>24.2565992384873</v>
      </c>
      <c r="W62" s="78" t="n">
        <v>25.3138272553222</v>
      </c>
      <c r="X62" s="78" t="n">
        <v>26.3485953709619</v>
      </c>
      <c r="Y62" s="78" t="n">
        <v>27.360795833405</v>
      </c>
      <c r="Z62" s="78" t="n">
        <v>28.3503123913393</v>
      </c>
      <c r="AA62" s="78" t="n">
        <v>29.3170195620875</v>
      </c>
      <c r="AB62" s="78" t="n">
        <v>30.2607818125688</v>
      </c>
      <c r="AC62" s="78" t="n">
        <v>31.1814526397328</v>
      </c>
      <c r="AD62" s="78" t="n">
        <v>32.0788735342724</v>
      </c>
      <c r="AE62" s="78" t="n">
        <v>32.9528728081373</v>
      </c>
      <c r="AF62" s="78" t="n">
        <v>33.8032642622702</v>
      </c>
      <c r="AG62" s="78" t="n">
        <v>34.6298456658331</v>
      </c>
      <c r="AH62" s="78" t="n">
        <v>35.4323970116473</v>
      </c>
      <c r="AI62" s="78" t="n">
        <v>36.2106785042077</v>
      </c>
      <c r="AJ62" s="78" t="n">
        <v>36.9644282258131</v>
      </c>
      <c r="AK62" s="78" t="n">
        <v>37.6933594122344</v>
      </c>
      <c r="AL62" s="78" t="n">
        <v>38.3971572506917</v>
      </c>
      <c r="AM62" s="78" t="n">
        <v>39.0754750879684</v>
      </c>
      <c r="AN62" s="78" t="n">
        <v>39.7279299026769</v>
      </c>
      <c r="AO62" s="78" t="n">
        <v>40.3611146183321</v>
      </c>
      <c r="AP62" s="78" t="n">
        <v>41.0796915921095</v>
      </c>
      <c r="AQ62" s="78" t="n">
        <v>41.7750033196168</v>
      </c>
      <c r="AR62" s="78" t="n">
        <v>42.4462435863053</v>
      </c>
      <c r="AS62" s="78" t="n">
        <v>43.0925160182439</v>
      </c>
      <c r="AT62" s="78" t="n">
        <v>43.7128158994793</v>
      </c>
      <c r="AU62" s="78" t="n">
        <v>44.3060063962501</v>
      </c>
      <c r="AV62" s="78" t="n">
        <v>44.8707867581423</v>
      </c>
      <c r="AW62" s="78" t="n">
        <v>45.4056486347511</v>
      </c>
      <c r="AX62" s="78" t="n">
        <v>45.9088140953321</v>
      </c>
      <c r="AY62" s="78" t="n">
        <v>46.378144115364</v>
      </c>
      <c r="AZ62" s="78" t="n">
        <v>46.8109964772501</v>
      </c>
      <c r="BA62" s="78" t="n">
        <v>47.2039900768553</v>
      </c>
      <c r="BB62" s="78" t="n">
        <v>47.5525769033321</v>
      </c>
      <c r="BC62" s="78" t="n">
        <v>47.8501534194424</v>
      </c>
      <c r="BD62" s="78" t="n">
        <v>48.0857515012625</v>
      </c>
      <c r="BE62" s="78" t="n">
        <v>48.2338733303321</v>
      </c>
      <c r="BF62" s="78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118"/>
      <c r="BV62" s="66" t="n">
        <f aca="false">MAX(C62:BU62)</f>
        <v>48.2338733303321</v>
      </c>
    </row>
    <row r="63" customFormat="false" ht="14.1" hidden="false" customHeight="true" outlineLevel="0" collapsed="false">
      <c r="A63" s="76" t="n">
        <v>34.3</v>
      </c>
      <c r="B63" s="77" t="n">
        <f aca="false">IF(A63-$E$3&lt;0,0,A63-$E$3)</f>
        <v>2.76</v>
      </c>
      <c r="C63" s="70" t="n">
        <v>0</v>
      </c>
      <c r="D63" s="78" t="n">
        <v>1.51734933573218</v>
      </c>
      <c r="E63" s="78" t="n">
        <v>3.01064359137077</v>
      </c>
      <c r="F63" s="78" t="n">
        <v>4.47445328605574</v>
      </c>
      <c r="G63" s="78" t="n">
        <v>5.88780707818918</v>
      </c>
      <c r="H63" s="78" t="n">
        <v>7.26246530806338</v>
      </c>
      <c r="I63" s="78" t="n">
        <v>8.6201027370412</v>
      </c>
      <c r="J63" s="78" t="n">
        <v>9.97337989433222</v>
      </c>
      <c r="K63" s="78" t="n">
        <v>11.3028387346757</v>
      </c>
      <c r="L63" s="78" t="n">
        <v>12.6084783923295</v>
      </c>
      <c r="M63" s="78" t="n">
        <v>13.89029528014</v>
      </c>
      <c r="N63" s="78" t="n">
        <v>15.1482829101537</v>
      </c>
      <c r="O63" s="78" t="n">
        <v>16.3963092274714</v>
      </c>
      <c r="P63" s="78" t="n">
        <v>17.6232630254611</v>
      </c>
      <c r="Q63" s="78" t="n">
        <v>18.8285554042917</v>
      </c>
      <c r="R63" s="78" t="n">
        <v>20.0121258362202</v>
      </c>
      <c r="S63" s="78" t="n">
        <v>21.1739090650954</v>
      </c>
      <c r="T63" s="78" t="n">
        <v>22.313834775084</v>
      </c>
      <c r="U63" s="78" t="n">
        <v>23.4318272279949</v>
      </c>
      <c r="V63" s="78" t="n">
        <v>24.5278048653408</v>
      </c>
      <c r="W63" s="78" t="n">
        <v>25.6016798706901</v>
      </c>
      <c r="X63" s="78" t="n">
        <v>26.6533576871595</v>
      </c>
      <c r="Y63" s="78" t="n">
        <v>27.6827364840628</v>
      </c>
      <c r="Z63" s="78" t="n">
        <v>28.6897065657384</v>
      </c>
      <c r="AA63" s="78" t="n">
        <v>29.6741497143751</v>
      </c>
      <c r="AB63" s="78" t="n">
        <v>30.635938457208</v>
      </c>
      <c r="AC63" s="78" t="n">
        <v>31.5749352466976</v>
      </c>
      <c r="AD63" s="78" t="n">
        <v>32.4909915401449</v>
      </c>
      <c r="AE63" s="78" t="n">
        <v>33.3839467625528</v>
      </c>
      <c r="AF63" s="78" t="n">
        <v>34.2536271332529</v>
      </c>
      <c r="AG63" s="78" t="n">
        <v>35.0998443327229</v>
      </c>
      <c r="AH63" s="78" t="n">
        <v>35.9223939808621</v>
      </c>
      <c r="AI63" s="78" t="n">
        <v>36.7210538914566</v>
      </c>
      <c r="AJ63" s="78" t="n">
        <v>37.4955820591978</v>
      </c>
      <c r="AK63" s="78" t="n">
        <v>38.2457143248077</v>
      </c>
      <c r="AL63" s="78" t="n">
        <v>38.9711616497088</v>
      </c>
      <c r="AM63" s="78" t="n">
        <v>39.6716069130306</v>
      </c>
      <c r="AN63" s="78" t="n">
        <v>40.3467011188132</v>
      </c>
      <c r="AO63" s="78" t="n">
        <v>40.9960588674695</v>
      </c>
      <c r="AP63" s="78" t="n">
        <v>41.661929519903</v>
      </c>
      <c r="AQ63" s="78" t="n">
        <v>42.3798084641574</v>
      </c>
      <c r="AR63" s="78" t="n">
        <v>43.0744447621267</v>
      </c>
      <c r="AS63" s="78" t="n">
        <v>43.7450329824232</v>
      </c>
      <c r="AT63" s="78" t="n">
        <v>44.3906776218583</v>
      </c>
      <c r="AU63" s="78" t="n">
        <v>45.0103749404651</v>
      </c>
      <c r="AV63" s="78" t="n">
        <v>45.6029892088087</v>
      </c>
      <c r="AW63" s="78" t="n">
        <v>46.1672209400309</v>
      </c>
      <c r="AX63" s="78" t="n">
        <v>46.7015632489466</v>
      </c>
      <c r="AY63" s="78" t="n">
        <v>47.2042399319029</v>
      </c>
      <c r="AZ63" s="78" t="n">
        <v>47.6731140422383</v>
      </c>
      <c r="BA63" s="78" t="n">
        <v>48.1055459290207</v>
      </c>
      <c r="BB63" s="78" t="n">
        <v>48.4981577725373</v>
      </c>
      <c r="BC63" s="78" t="n">
        <v>48.8464059799029</v>
      </c>
      <c r="BD63" s="78" t="n">
        <v>49.1436934285908</v>
      </c>
      <c r="BE63" s="78" t="n">
        <v>49.3790626491718</v>
      </c>
      <c r="BF63" s="78" t="n">
        <v>49.5270405919029</v>
      </c>
      <c r="BG63" s="78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118"/>
      <c r="BV63" s="66" t="n">
        <f aca="false">MAX(C63:BU63)</f>
        <v>49.5270405919029</v>
      </c>
    </row>
    <row r="64" customFormat="false" ht="14.1" hidden="false" customHeight="true" outlineLevel="0" collapsed="false">
      <c r="A64" s="76" t="n">
        <v>34.35</v>
      </c>
      <c r="B64" s="77" t="n">
        <f aca="false">IF(A64-$E$3&lt;0,0,A64-$E$3)</f>
        <v>2.81</v>
      </c>
      <c r="C64" s="70" t="n">
        <v>0</v>
      </c>
      <c r="D64" s="78" t="n">
        <v>1.52975882219188</v>
      </c>
      <c r="E64" s="78" t="n">
        <v>3.03570052127982</v>
      </c>
      <c r="F64" s="78" t="n">
        <v>4.5135702956292</v>
      </c>
      <c r="G64" s="78" t="n">
        <v>5.94071839630364</v>
      </c>
      <c r="H64" s="78" t="n">
        <v>7.3295383541847</v>
      </c>
      <c r="I64" s="78" t="n">
        <v>8.69707014032353</v>
      </c>
      <c r="J64" s="78" t="n">
        <v>10.0639994847609</v>
      </c>
      <c r="K64" s="78" t="n">
        <v>11.4073462565881</v>
      </c>
      <c r="L64" s="78" t="n">
        <v>12.7271099553099</v>
      </c>
      <c r="M64" s="78" t="n">
        <v>14.0232875043719</v>
      </c>
      <c r="N64" s="78" t="n">
        <v>15.2958730848963</v>
      </c>
      <c r="O64" s="78" t="n">
        <v>16.5557476244589</v>
      </c>
      <c r="P64" s="78" t="n">
        <v>17.7974103561793</v>
      </c>
      <c r="Q64" s="78" t="n">
        <v>19.017639365989</v>
      </c>
      <c r="R64" s="78" t="n">
        <v>20.2163768526894</v>
      </c>
      <c r="S64" s="78" t="n">
        <v>21.3935605733038</v>
      </c>
      <c r="T64" s="78" t="n">
        <v>22.5491235393774</v>
      </c>
      <c r="U64" s="78" t="n">
        <v>23.6829936852123</v>
      </c>
      <c r="V64" s="78" t="n">
        <v>24.7950935046774</v>
      </c>
      <c r="W64" s="78" t="n">
        <v>25.8853396527347</v>
      </c>
      <c r="X64" s="78" t="n">
        <v>26.9536425072301</v>
      </c>
      <c r="Y64" s="78" t="n">
        <v>27.9999056858009</v>
      </c>
      <c r="Z64" s="78" t="n">
        <v>29.0240255119139</v>
      </c>
      <c r="AA64" s="78" t="n">
        <v>30.0258904230539</v>
      </c>
      <c r="AB64" s="78" t="n">
        <v>31.0053803128833</v>
      </c>
      <c r="AC64" s="78" t="n">
        <v>31.962365797744</v>
      </c>
      <c r="AD64" s="78" t="n">
        <v>32.8967073961105</v>
      </c>
      <c r="AE64" s="78" t="n">
        <v>33.8082546074532</v>
      </c>
      <c r="AF64" s="78" t="n">
        <v>34.6968448743165</v>
      </c>
      <c r="AG64" s="78" t="n">
        <v>35.5623024081353</v>
      </c>
      <c r="AH64" s="78" t="n">
        <v>36.4044368552157</v>
      </c>
      <c r="AI64" s="78" t="n">
        <v>37.2230417741528</v>
      </c>
      <c r="AJ64" s="78" t="n">
        <v>38.0178928894188</v>
      </c>
      <c r="AK64" s="78" t="n">
        <v>38.7887460774978</v>
      </c>
      <c r="AL64" s="78" t="n">
        <v>39.5353350311285</v>
      </c>
      <c r="AM64" s="78" t="n">
        <v>40.2573685331125</v>
      </c>
      <c r="AN64" s="78" t="n">
        <v>40.9545272525026</v>
      </c>
      <c r="AO64" s="78" t="n">
        <v>41.6264599510689</v>
      </c>
      <c r="AP64" s="78" t="n">
        <v>42.2727789541528</v>
      </c>
      <c r="AQ64" s="78" t="n">
        <v>42.9723201454879</v>
      </c>
      <c r="AR64" s="78" t="n">
        <v>43.6895010602194</v>
      </c>
      <c r="AS64" s="78" t="n">
        <v>44.3834619286507</v>
      </c>
      <c r="AT64" s="78" t="n">
        <v>45.0533981025552</v>
      </c>
      <c r="AU64" s="78" t="n">
        <v>45.6984149494868</v>
      </c>
      <c r="AV64" s="78" t="n">
        <v>46.317509705465</v>
      </c>
      <c r="AW64" s="78" t="n">
        <v>46.9095477453814</v>
      </c>
      <c r="AX64" s="78" t="n">
        <v>47.4732308459336</v>
      </c>
      <c r="AY64" s="78" t="n">
        <v>48.0070535871563</v>
      </c>
      <c r="AZ64" s="78" t="n">
        <v>48.5092414924879</v>
      </c>
      <c r="BA64" s="78" t="n">
        <v>48.9776596931269</v>
      </c>
      <c r="BB64" s="78" t="n">
        <v>49.4096711048054</v>
      </c>
      <c r="BC64" s="78" t="n">
        <v>49.8019011922335</v>
      </c>
      <c r="BD64" s="78" t="n">
        <v>50.1498107804879</v>
      </c>
      <c r="BE64" s="78" t="n">
        <v>50.4468091617534</v>
      </c>
      <c r="BF64" s="78" t="n">
        <v>50.6819495210952</v>
      </c>
      <c r="BG64" s="78" t="n">
        <v>50.8297835774879</v>
      </c>
      <c r="BH64" s="78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118"/>
      <c r="BV64" s="66" t="n">
        <f aca="false">MAX(C64:BU64)</f>
        <v>50.8297835774879</v>
      </c>
    </row>
    <row r="65" customFormat="false" ht="14.1" hidden="false" customHeight="true" outlineLevel="0" collapsed="false">
      <c r="A65" s="76" t="n">
        <v>34.4</v>
      </c>
      <c r="B65" s="77" t="n">
        <f aca="false">IF(A65-$E$3&lt;0,0,A65-$E$3)</f>
        <v>2.86</v>
      </c>
      <c r="C65" s="70" t="n">
        <v>0</v>
      </c>
      <c r="D65" s="78" t="n">
        <v>1.54201653449617</v>
      </c>
      <c r="E65" s="78" t="n">
        <v>3.06044784353291</v>
      </c>
      <c r="F65" s="78" t="n">
        <v>4.55219117417253</v>
      </c>
      <c r="G65" s="78" t="n">
        <v>5.99294948136661</v>
      </c>
      <c r="H65" s="78" t="n">
        <v>7.39573815355909</v>
      </c>
      <c r="I65" s="78" t="n">
        <v>8.77304937480867</v>
      </c>
      <c r="J65" s="78" t="n">
        <v>10.1534451969075</v>
      </c>
      <c r="K65" s="78" t="n">
        <v>11.5104881478626</v>
      </c>
      <c r="L65" s="78" t="n">
        <v>12.8441780586482</v>
      </c>
      <c r="M65" s="78" t="n">
        <v>14.1545123190186</v>
      </c>
      <c r="N65" s="78" t="n">
        <v>15.4414857231676</v>
      </c>
      <c r="O65" s="78" t="n">
        <v>16.7130445585822</v>
      </c>
      <c r="P65" s="78" t="n">
        <v>17.9691997636975</v>
      </c>
      <c r="Q65" s="78" t="n">
        <v>19.2041425448765</v>
      </c>
      <c r="R65" s="78" t="n">
        <v>20.4178176455522</v>
      </c>
      <c r="S65" s="78" t="n">
        <v>21.6101656305442</v>
      </c>
      <c r="T65" s="78" t="n">
        <v>22.781122607066</v>
      </c>
      <c r="U65" s="78" t="n">
        <v>23.9306199205825</v>
      </c>
      <c r="V65" s="78" t="n">
        <v>25.0585838225832</v>
      </c>
      <c r="W65" s="78" t="n">
        <v>26.1649351069105</v>
      </c>
      <c r="X65" s="78" t="n">
        <v>27.2495887107835</v>
      </c>
      <c r="Y65" s="78" t="n">
        <v>28.3124532760654</v>
      </c>
      <c r="Z65" s="78" t="n">
        <v>29.3534306656241</v>
      </c>
      <c r="AA65" s="78" t="n">
        <v>30.3724154288011</v>
      </c>
      <c r="AB65" s="78" t="n">
        <v>31.3692942090061</v>
      </c>
      <c r="AC65" s="78" t="n">
        <v>32.3439450852589</v>
      </c>
      <c r="AD65" s="78" t="n">
        <v>33.2962368380474</v>
      </c>
      <c r="AE65" s="78" t="n">
        <v>34.2260281281138</v>
      </c>
      <c r="AF65" s="78" t="n">
        <v>35.1331665746243</v>
      </c>
      <c r="AG65" s="78" t="n">
        <v>36.0174877165307</v>
      </c>
      <c r="AH65" s="78" t="n">
        <v>36.878813837649</v>
      </c>
      <c r="AI65" s="78" t="n">
        <v>37.7169526318823</v>
      </c>
      <c r="AJ65" s="78" t="n">
        <v>38.5316956798654</v>
      </c>
      <c r="AK65" s="78" t="n">
        <v>39.3228167017733</v>
      </c>
      <c r="AL65" s="78" t="n">
        <v>40.0900695426745</v>
      </c>
      <c r="AM65" s="78" t="n">
        <v>40.8331858360093</v>
      </c>
      <c r="AN65" s="78" t="n">
        <v>41.5518722766648</v>
      </c>
      <c r="AO65" s="78" t="n">
        <v>42.2458074164909</v>
      </c>
      <c r="AP65" s="78" t="n">
        <v>42.9146378701916</v>
      </c>
      <c r="AQ65" s="78" t="n">
        <v>43.5579737857553</v>
      </c>
      <c r="AR65" s="78" t="n">
        <v>44.2921421589689</v>
      </c>
      <c r="AS65" s="78" t="n">
        <v>45.0086250441775</v>
      </c>
      <c r="AT65" s="78" t="n">
        <v>45.7019104830707</v>
      </c>
      <c r="AU65" s="78" t="n">
        <v>46.3711946105833</v>
      </c>
      <c r="AV65" s="78" t="n">
        <v>47.0155836650113</v>
      </c>
      <c r="AW65" s="78" t="n">
        <v>47.6340758583609</v>
      </c>
      <c r="AX65" s="78" t="n">
        <v>48.2255376698501</v>
      </c>
      <c r="AY65" s="78" t="n">
        <v>48.7886721397323</v>
      </c>
      <c r="AZ65" s="78" t="n">
        <v>49.3219753132619</v>
      </c>
      <c r="BA65" s="78" t="n">
        <v>49.8236744409689</v>
      </c>
      <c r="BB65" s="78" t="n">
        <v>50.2916367319114</v>
      </c>
      <c r="BC65" s="78" t="n">
        <v>50.7232276684861</v>
      </c>
      <c r="BD65" s="78" t="n">
        <v>51.1150759998256</v>
      </c>
      <c r="BE65" s="78" t="n">
        <v>51.4626469689689</v>
      </c>
      <c r="BF65" s="78" t="n">
        <v>51.759356282812</v>
      </c>
      <c r="BG65" s="78" t="n">
        <v>51.9942677809147</v>
      </c>
      <c r="BH65" s="78" t="n">
        <v>52.1419579509688</v>
      </c>
      <c r="BI65" s="78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118"/>
      <c r="BV65" s="66" t="n">
        <f aca="false">MAX(C65:BU65)</f>
        <v>52.1419579509688</v>
      </c>
    </row>
    <row r="66" customFormat="false" ht="14.1" hidden="false" customHeight="true" outlineLevel="0" collapsed="false">
      <c r="A66" s="76" t="n">
        <v>34.45</v>
      </c>
      <c r="B66" s="77" t="n">
        <f aca="false">IF(A66-$E$3&lt;0,0,A66-$E$3)</f>
        <v>2.91</v>
      </c>
      <c r="C66" s="70" t="n">
        <v>0</v>
      </c>
      <c r="D66" s="78" t="n">
        <v>1.55412613948112</v>
      </c>
      <c r="E66" s="78" t="n">
        <v>3.08489315128821</v>
      </c>
      <c r="F66" s="78" t="n">
        <v>4.59032853269439</v>
      </c>
      <c r="G66" s="78" t="n">
        <v>6.0445179288265</v>
      </c>
      <c r="H66" s="78" t="n">
        <v>7.46108764924657</v>
      </c>
      <c r="I66" s="78" t="n">
        <v>8.84806599814512</v>
      </c>
      <c r="J66" s="78" t="n">
        <v>10.2417477514329</v>
      </c>
      <c r="K66" s="78" t="n">
        <v>11.6123005545128</v>
      </c>
      <c r="L66" s="78" t="n">
        <v>12.9597245393154</v>
      </c>
      <c r="M66" s="78" t="n">
        <v>14.2840175218313</v>
      </c>
      <c r="N66" s="78" t="n">
        <v>15.5851748586225</v>
      </c>
      <c r="O66" s="78" t="n">
        <v>16.8682588867352</v>
      </c>
      <c r="P66" s="78" t="n">
        <v>18.138696741072</v>
      </c>
      <c r="Q66" s="78" t="n">
        <v>19.3881373818344</v>
      </c>
      <c r="R66" s="78" t="n">
        <v>20.616527931006</v>
      </c>
      <c r="S66" s="78" t="n">
        <v>21.8238115740558</v>
      </c>
      <c r="T66" s="78" t="n">
        <v>23.0099273031418</v>
      </c>
      <c r="U66" s="78" t="n">
        <v>24.1748096377195</v>
      </c>
      <c r="V66" s="78" t="n">
        <v>25.3183883199832</v>
      </c>
      <c r="W66" s="78" t="n">
        <v>26.4405879822057</v>
      </c>
      <c r="X66" s="78" t="n">
        <v>27.5413277826152</v>
      </c>
      <c r="Y66" s="78" t="n">
        <v>28.6205210059495</v>
      </c>
      <c r="Z66" s="78" t="n">
        <v>29.6780746242338</v>
      </c>
      <c r="AA66" s="78" t="n">
        <v>30.7138888126318</v>
      </c>
      <c r="AB66" s="78" t="n">
        <v>31.7278564143844</v>
      </c>
      <c r="AC66" s="78" t="n">
        <v>32.7198623478534</v>
      </c>
      <c r="AD66" s="78" t="n">
        <v>33.6897829474906</v>
      </c>
      <c r="AE66" s="78" t="n">
        <v>34.6374852291024</v>
      </c>
      <c r="AF66" s="78" t="n">
        <v>35.5628260680207</v>
      </c>
      <c r="AG66" s="78" t="n">
        <v>36.4656512766377</v>
      </c>
      <c r="AH66" s="78" t="n">
        <v>37.345794565114</v>
      </c>
      <c r="AI66" s="78" t="n">
        <v>38.2030763657862</v>
      </c>
      <c r="AJ66" s="78" t="n">
        <v>39.0373024977075</v>
      </c>
      <c r="AK66" s="78" t="n">
        <v>39.8482626426014</v>
      </c>
      <c r="AL66" s="78" t="n">
        <v>40.6357285969787</v>
      </c>
      <c r="AM66" s="78" t="n">
        <v>41.3994522568113</v>
      </c>
      <c r="AN66" s="78" t="n">
        <v>42.1391632803542</v>
      </c>
      <c r="AO66" s="78" t="n">
        <v>42.854566360611</v>
      </c>
      <c r="AP66" s="78" t="n">
        <v>43.545338020315</v>
      </c>
      <c r="AQ66" s="78" t="n">
        <v>44.2111228174004</v>
      </c>
      <c r="AR66" s="78" t="n">
        <v>44.8830222022701</v>
      </c>
      <c r="AS66" s="78" t="n">
        <v>45.6212545105683</v>
      </c>
      <c r="AT66" s="78" t="n">
        <v>46.337039366254</v>
      </c>
      <c r="AU66" s="78" t="n">
        <v>47.0296493756092</v>
      </c>
      <c r="AV66" s="78" t="n">
        <v>47.6982814567298</v>
      </c>
      <c r="AW66" s="78" t="n">
        <v>48.3420427186543</v>
      </c>
      <c r="AX66" s="78" t="n">
        <v>48.9599323493753</v>
      </c>
      <c r="AY66" s="78" t="n">
        <v>49.5508179324372</v>
      </c>
      <c r="AZ66" s="78" t="n">
        <v>50.1134037716494</v>
      </c>
      <c r="BA66" s="78" t="n">
        <v>50.646187377486</v>
      </c>
      <c r="BB66" s="78" t="n">
        <v>51.1473977275683</v>
      </c>
      <c r="BC66" s="78" t="n">
        <v>51.6149041088144</v>
      </c>
      <c r="BD66" s="78" t="n">
        <v>52.0460745702853</v>
      </c>
      <c r="BE66" s="78" t="n">
        <v>52.4375411455362</v>
      </c>
      <c r="BF66" s="78" t="n">
        <v>52.7847734955683</v>
      </c>
      <c r="BG66" s="78" t="n">
        <v>53.0811937419891</v>
      </c>
      <c r="BH66" s="78" t="n">
        <v>53.3158763788526</v>
      </c>
      <c r="BI66" s="78" t="n">
        <v>53.4634226625683</v>
      </c>
      <c r="BJ66" s="78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118"/>
      <c r="BV66" s="66" t="n">
        <f aca="false">MAX(C66:BU66)</f>
        <v>53.4634226625683</v>
      </c>
    </row>
    <row r="67" customFormat="false" ht="14.1" hidden="false" customHeight="true" outlineLevel="0" collapsed="false">
      <c r="A67" s="76" t="n">
        <v>34.5</v>
      </c>
      <c r="B67" s="77" t="n">
        <f aca="false">IF(A67-$E$3&lt;0,0,A67-$E$3)</f>
        <v>2.96</v>
      </c>
      <c r="C67" s="70" t="n">
        <v>0</v>
      </c>
      <c r="D67" s="78" t="n">
        <v>1.56609114796264</v>
      </c>
      <c r="E67" s="78" t="n">
        <v>3.10904371030946</v>
      </c>
      <c r="F67" s="78" t="n">
        <v>4.62799442252658</v>
      </c>
      <c r="G67" s="78" t="n">
        <v>6.09544054293298</v>
      </c>
      <c r="H67" s="78" t="n">
        <v>7.52560874117822</v>
      </c>
      <c r="I67" s="78" t="n">
        <v>8.92214441608077</v>
      </c>
      <c r="J67" s="78" t="n">
        <v>10.3289364713039</v>
      </c>
      <c r="K67" s="78" t="n">
        <v>11.7128179632104</v>
      </c>
      <c r="L67" s="78" t="n">
        <v>13.0737892970832</v>
      </c>
      <c r="M67" s="78" t="n">
        <v>14.4118486788357</v>
      </c>
      <c r="N67" s="78" t="n">
        <v>15.7269919814185</v>
      </c>
      <c r="O67" s="78" t="n">
        <v>17.0214466714487</v>
      </c>
      <c r="P67" s="78" t="n">
        <v>18.3059636435448</v>
      </c>
      <c r="Q67" s="78" t="n">
        <v>19.5696928149056</v>
      </c>
      <c r="R67" s="78" t="n">
        <v>20.8125835341335</v>
      </c>
      <c r="S67" s="78" t="n">
        <v>22.034581436457</v>
      </c>
      <c r="T67" s="78" t="n">
        <v>23.235628206924</v>
      </c>
      <c r="U67" s="78" t="n">
        <v>24.4156613232443</v>
      </c>
      <c r="V67" s="78" t="n">
        <v>25.5746137760226</v>
      </c>
      <c r="W67" s="78" t="n">
        <v>26.712413763809</v>
      </c>
      <c r="X67" s="78" t="n">
        <v>27.8289843600328</v>
      </c>
      <c r="Y67" s="78" t="n">
        <v>28.9242431484567</v>
      </c>
      <c r="Z67" s="78" t="n">
        <v>29.9981018232911</v>
      </c>
      <c r="AA67" s="78" t="n">
        <v>31.0504657495161</v>
      </c>
      <c r="AB67" s="78" t="n">
        <v>32.0812334782577</v>
      </c>
      <c r="AC67" s="78" t="n">
        <v>33.0902962112338</v>
      </c>
      <c r="AD67" s="78" t="n">
        <v>34.0775372072875</v>
      </c>
      <c r="AE67" s="78" t="n">
        <v>35.0428311228264</v>
      </c>
      <c r="AF67" s="78" t="n">
        <v>35.9860432765407</v>
      </c>
      <c r="AG67" s="78" t="n">
        <v>36.9070288270094</v>
      </c>
      <c r="AH67" s="78" t="n">
        <v>37.8056318496549</v>
      </c>
      <c r="AI67" s="78" t="n">
        <v>38.6816842968566</v>
      </c>
      <c r="AJ67" s="78" t="n">
        <v>39.5350048217534</v>
      </c>
      <c r="AK67" s="78" t="n">
        <v>40.3653974421718</v>
      </c>
      <c r="AL67" s="78" t="n">
        <v>41.1726500159662</v>
      </c>
      <c r="AM67" s="78" t="n">
        <v>41.9565324925314</v>
      </c>
      <c r="AN67" s="78" t="n">
        <v>42.7167948968891</v>
      </c>
      <c r="AO67" s="78" t="n">
        <v>43.4531649919598</v>
      </c>
      <c r="AP67" s="78" t="n">
        <v>44.1653455505351</v>
      </c>
      <c r="AQ67" s="78" t="n">
        <v>44.8530111498542</v>
      </c>
      <c r="AR67" s="78" t="n">
        <v>45.5158043768021</v>
      </c>
      <c r="AS67" s="78" t="n">
        <v>46.2220069113545</v>
      </c>
      <c r="AT67" s="78" t="n">
        <v>46.9595192994952</v>
      </c>
      <c r="AU67" s="78" t="n">
        <v>47.674606125658</v>
      </c>
      <c r="AV67" s="78" t="n">
        <v>48.3665407054752</v>
      </c>
      <c r="AW67" s="78" t="n">
        <v>49.0345207402038</v>
      </c>
      <c r="AX67" s="78" t="n">
        <v>49.6776542096248</v>
      </c>
      <c r="AY67" s="78" t="n">
        <v>50.2949412777172</v>
      </c>
      <c r="AZ67" s="78" t="n">
        <v>50.8852506323519</v>
      </c>
      <c r="BA67" s="78" t="n">
        <v>51.4472878408941</v>
      </c>
      <c r="BB67" s="78" t="n">
        <v>51.9795518790376</v>
      </c>
      <c r="BC67" s="78" t="n">
        <v>52.4802734514952</v>
      </c>
      <c r="BD67" s="78" t="n">
        <v>52.9473239230449</v>
      </c>
      <c r="BE67" s="78" t="n">
        <v>53.3780739094119</v>
      </c>
      <c r="BF67" s="78" t="n">
        <v>53.7691587285743</v>
      </c>
      <c r="BG67" s="78" t="n">
        <v>54.1160524594952</v>
      </c>
      <c r="BH67" s="78" t="n">
        <v>54.4121836384937</v>
      </c>
      <c r="BI67" s="78" t="n">
        <v>54.646637414118</v>
      </c>
      <c r="BJ67" s="78" t="n">
        <v>54.7940398114952</v>
      </c>
      <c r="BK67" s="78"/>
      <c r="BL67" s="90"/>
      <c r="BM67" s="90"/>
      <c r="BN67" s="90"/>
      <c r="BO67" s="90"/>
      <c r="BP67" s="90"/>
      <c r="BQ67" s="90"/>
      <c r="BR67" s="90"/>
      <c r="BS67" s="90"/>
      <c r="BT67" s="90"/>
      <c r="BU67" s="118"/>
      <c r="BV67" s="66" t="n">
        <f aca="false">MAX(C67:BU67)</f>
        <v>54.7940398114952</v>
      </c>
    </row>
    <row r="68" customFormat="false" ht="14.1" hidden="false" customHeight="true" outlineLevel="0" collapsed="false">
      <c r="A68" s="76" t="n">
        <v>34.55</v>
      </c>
      <c r="B68" s="77" t="n">
        <f aca="false">IF(A68-$E$3&lt;0,0,A68-$E$3)</f>
        <v>3.01</v>
      </c>
      <c r="C68" s="70" t="n">
        <v>0</v>
      </c>
      <c r="D68" s="78" t="n">
        <v>1.57791492397161</v>
      </c>
      <c r="E68" s="78" t="n">
        <v>3.13290647858665</v>
      </c>
      <c r="F68" s="78" t="n">
        <v>4.66498410818787</v>
      </c>
      <c r="G68" s="78" t="n">
        <v>6.1457333858562</v>
      </c>
      <c r="H68" s="78" t="n">
        <v>7.58932235146093</v>
      </c>
      <c r="I68" s="78" t="n">
        <v>8.99616177577502</v>
      </c>
      <c r="J68" s="78" t="n">
        <v>10.4150393696464</v>
      </c>
      <c r="K68" s="78" t="n">
        <v>11.8120733063992</v>
      </c>
      <c r="L68" s="78" t="n">
        <v>13.1864104181653</v>
      </c>
      <c r="M68" s="78" t="n">
        <v>14.538049267824</v>
      </c>
      <c r="N68" s="78" t="n">
        <v>15.866986202952</v>
      </c>
      <c r="O68" s="78" t="n">
        <v>17.1732152218179</v>
      </c>
      <c r="P68" s="78" t="n">
        <v>18.4710598958334</v>
      </c>
      <c r="Q68" s="78" t="n">
        <v>19.7488745128401</v>
      </c>
      <c r="R68" s="78" t="n">
        <v>21.0060566508474</v>
      </c>
      <c r="S68" s="78" t="n">
        <v>22.2425542384867</v>
      </c>
      <c r="T68" s="78" t="n">
        <v>23.4583114782915</v>
      </c>
      <c r="U68" s="78" t="n">
        <v>24.6532686095641</v>
      </c>
      <c r="V68" s="78" t="n">
        <v>25.8273616508785</v>
      </c>
      <c r="W68" s="78" t="n">
        <v>26.98052211996</v>
      </c>
      <c r="X68" s="78" t="n">
        <v>28.1126767283702</v>
      </c>
      <c r="Y68" s="78" t="n">
        <v>29.223747048059</v>
      </c>
      <c r="Z68" s="78" t="n">
        <v>30.3136491464244</v>
      </c>
      <c r="AA68" s="78" t="n">
        <v>31.382293186017</v>
      </c>
      <c r="AB68" s="78" t="n">
        <v>32.4295829844349</v>
      </c>
      <c r="AC68" s="78" t="n">
        <v>33.4554155292604</v>
      </c>
      <c r="AD68" s="78" t="n">
        <v>34.4596804420478</v>
      </c>
      <c r="AE68" s="78" t="n">
        <v>35.4422593843847</v>
      </c>
      <c r="AF68" s="78" t="n">
        <v>36.4030253978437</v>
      </c>
      <c r="AG68" s="78" t="n">
        <v>37.3418421681969</v>
      </c>
      <c r="AH68" s="78" t="n">
        <v>38.2585632025062</v>
      </c>
      <c r="AI68" s="78" t="n">
        <v>39.1530309055497</v>
      </c>
      <c r="AJ68" s="78" t="n">
        <v>40.0250755393973</v>
      </c>
      <c r="AK68" s="78" t="n">
        <v>40.8745140466696</v>
      </c>
      <c r="AL68" s="78" t="n">
        <v>41.7011487139203</v>
      </c>
      <c r="AM68" s="78" t="n">
        <v>42.5047656464382</v>
      </c>
      <c r="AN68" s="78" t="n">
        <v>43.2851330192345</v>
      </c>
      <c r="AO68" s="78" t="n">
        <v>44.0419990606335</v>
      </c>
      <c r="AP68" s="78" t="n">
        <v>44.7750897140926</v>
      </c>
      <c r="AQ68" s="78" t="n">
        <v>45.4841059097928</v>
      </c>
      <c r="AR68" s="78" t="n">
        <v>46.1687203589345</v>
      </c>
      <c r="AS68" s="78" t="n">
        <v>46.8285737588019</v>
      </c>
      <c r="AT68" s="78" t="n">
        <v>47.5700091766529</v>
      </c>
      <c r="AU68" s="78" t="n">
        <v>48.3068016446363</v>
      </c>
      <c r="AV68" s="78" t="n">
        <v>49.0211904412761</v>
      </c>
      <c r="AW68" s="78" t="n">
        <v>49.7124495915554</v>
      </c>
      <c r="AX68" s="78" t="n">
        <v>50.3797775798919</v>
      </c>
      <c r="AY68" s="78" t="n">
        <v>51.0222832568094</v>
      </c>
      <c r="AZ68" s="78" t="n">
        <v>51.6389677622733</v>
      </c>
      <c r="BA68" s="78" t="n">
        <v>52.2287008884807</v>
      </c>
      <c r="BB68" s="78" t="n">
        <v>52.7901894663529</v>
      </c>
      <c r="BC68" s="78" t="n">
        <v>53.3219339368033</v>
      </c>
      <c r="BD68" s="78" t="n">
        <v>53.8221667316363</v>
      </c>
      <c r="BE68" s="78" t="n">
        <v>54.2887612934895</v>
      </c>
      <c r="BF68" s="78" t="n">
        <v>54.7190908047527</v>
      </c>
      <c r="BG68" s="78" t="n">
        <v>55.1097938678265</v>
      </c>
      <c r="BH68" s="78" t="n">
        <v>55.4563489796363</v>
      </c>
      <c r="BI68" s="78" t="n">
        <v>55.7521910912124</v>
      </c>
      <c r="BJ68" s="78" t="n">
        <v>55.9864160055975</v>
      </c>
      <c r="BK68" s="78" t="n">
        <v>56.1336745166362</v>
      </c>
      <c r="BL68" s="78"/>
      <c r="BM68" s="90"/>
      <c r="BN68" s="90"/>
      <c r="BO68" s="90"/>
      <c r="BP68" s="90"/>
      <c r="BQ68" s="90"/>
      <c r="BR68" s="90"/>
      <c r="BS68" s="90"/>
      <c r="BT68" s="90"/>
      <c r="BU68" s="118"/>
      <c r="BV68" s="66" t="n">
        <f aca="false">MAX(C68:BU68)</f>
        <v>56.1336745166362</v>
      </c>
    </row>
    <row r="69" customFormat="false" ht="14.1" hidden="false" customHeight="true" outlineLevel="0" collapsed="false">
      <c r="A69" s="76" t="n">
        <v>34.6</v>
      </c>
      <c r="B69" s="77" t="n">
        <f aca="false">IF(A69-$E$3&lt;0,0,A69-$E$3)</f>
        <v>3.06</v>
      </c>
      <c r="C69" s="70" t="n">
        <v>0</v>
      </c>
      <c r="D69" s="78" t="n">
        <v>1.58960069329605</v>
      </c>
      <c r="E69" s="78" t="n">
        <v>3.15648812446659</v>
      </c>
      <c r="F69" s="78" t="n">
        <v>4.70067153449822</v>
      </c>
      <c r="G69" s="78" t="n">
        <v>6.19541182296032</v>
      </c>
      <c r="H69" s="78" t="n">
        <v>7.6522484845371</v>
      </c>
      <c r="I69" s="78" t="n">
        <v>9.07265692996623</v>
      </c>
      <c r="J69" s="78" t="n">
        <v>10.5000832306284</v>
      </c>
      <c r="K69" s="78" t="n">
        <v>11.9100980590119</v>
      </c>
      <c r="L69" s="78" t="n">
        <v>13.2976242889128</v>
      </c>
      <c r="M69" s="78" t="n">
        <v>14.6626608102233</v>
      </c>
      <c r="N69" s="78" t="n">
        <v>16.0052044071561</v>
      </c>
      <c r="O69" s="78" t="n">
        <v>17.325249633314</v>
      </c>
      <c r="P69" s="78" t="n">
        <v>18.634042182133</v>
      </c>
      <c r="Q69" s="78" t="n">
        <v>19.9257450889714</v>
      </c>
      <c r="R69" s="78" t="n">
        <v>21.1970160875437</v>
      </c>
      <c r="S69" s="78" t="n">
        <v>22.4478052565505</v>
      </c>
      <c r="T69" s="78" t="n">
        <v>23.6780591554967</v>
      </c>
      <c r="U69" s="78" t="n">
        <v>24.8877206056313</v>
      </c>
      <c r="V69" s="78" t="n">
        <v>26.0767284525065</v>
      </c>
      <c r="W69" s="78" t="n">
        <v>27.245017308161</v>
      </c>
      <c r="X69" s="78" t="n">
        <v>28.3925172706691</v>
      </c>
      <c r="Y69" s="78" t="n">
        <v>29.5191536184813</v>
      </c>
      <c r="Z69" s="78" t="n">
        <v>30.624846476621</v>
      </c>
      <c r="AA69" s="78" t="n">
        <v>31.7095104513748</v>
      </c>
      <c r="AB69" s="78" t="n">
        <v>32.7730542296139</v>
      </c>
      <c r="AC69" s="78" t="n">
        <v>33.8153801382942</v>
      </c>
      <c r="AD69" s="78" t="n">
        <v>34.8363836589819</v>
      </c>
      <c r="AE69" s="78" t="n">
        <v>35.8359528914199</v>
      </c>
      <c r="AF69" s="78" t="n">
        <v>36.8139679591518</v>
      </c>
      <c r="AG69" s="78" t="n">
        <v>37.7703003490248</v>
      </c>
      <c r="AH69" s="78" t="n">
        <v>38.7048121749445</v>
      </c>
      <c r="AI69" s="78" t="n">
        <v>39.6173553544938</v>
      </c>
      <c r="AJ69" s="78" t="n">
        <v>40.5077706848809</v>
      </c>
      <c r="AK69" s="78" t="n">
        <v>41.3758868020304</v>
      </c>
      <c r="AL69" s="78" t="n">
        <v>42.2215190033568</v>
      </c>
      <c r="AM69" s="78" t="n">
        <v>43.0444679106667</v>
      </c>
      <c r="AN69" s="78" t="n">
        <v>43.8445179444906</v>
      </c>
      <c r="AO69" s="78" t="n">
        <v>44.6214355746239</v>
      </c>
      <c r="AP69" s="78" t="n">
        <v>45.3749673033061</v>
      </c>
      <c r="AQ69" s="78" t="n">
        <v>46.1048373266838</v>
      </c>
      <c r="AR69" s="78" t="n">
        <v>46.8107448061248</v>
      </c>
      <c r="AS69" s="78" t="n">
        <v>47.4923606623509</v>
      </c>
      <c r="AT69" s="78" t="n">
        <v>48.1691036467992</v>
      </c>
      <c r="AU69" s="78" t="n">
        <v>48.9268970148649</v>
      </c>
      <c r="AV69" s="78" t="n">
        <v>49.6629695626908</v>
      </c>
      <c r="AW69" s="78" t="n">
        <v>50.3766603298078</v>
      </c>
      <c r="AX69" s="78" t="n">
        <v>51.067244050549</v>
      </c>
      <c r="AY69" s="78" t="n">
        <v>51.7339199924936</v>
      </c>
      <c r="AZ69" s="78" t="n">
        <v>52.3757978769075</v>
      </c>
      <c r="BA69" s="78" t="n">
        <v>52.9918798197428</v>
      </c>
      <c r="BB69" s="78" t="n">
        <v>53.5810367175229</v>
      </c>
      <c r="BC69" s="78" t="n">
        <v>54.1419766647252</v>
      </c>
      <c r="BD69" s="78" t="n">
        <v>54.6732015674826</v>
      </c>
      <c r="BE69" s="78" t="n">
        <v>55.1729455846908</v>
      </c>
      <c r="BF69" s="78" t="n">
        <v>55.6390842368477</v>
      </c>
      <c r="BG69" s="78" t="n">
        <v>56.0689932730071</v>
      </c>
      <c r="BH69" s="78" t="n">
        <v>56.4593145799923</v>
      </c>
      <c r="BI69" s="78" t="n">
        <v>56.8055310726908</v>
      </c>
      <c r="BJ69" s="78" t="n">
        <v>57.1010841168446</v>
      </c>
      <c r="BK69" s="78" t="n">
        <v>57.3350801699906</v>
      </c>
      <c r="BL69" s="78" t="n">
        <v>57.4821947946908</v>
      </c>
      <c r="BM69" s="78"/>
      <c r="BN69" s="90"/>
      <c r="BO69" s="90"/>
      <c r="BP69" s="90"/>
      <c r="BQ69" s="90"/>
      <c r="BR69" s="90"/>
      <c r="BS69" s="90"/>
      <c r="BT69" s="90"/>
      <c r="BU69" s="118"/>
      <c r="BV69" s="66" t="n">
        <f aca="false">MAX(C69:BU69)</f>
        <v>57.4821947946908</v>
      </c>
    </row>
    <row r="70" customFormat="false" ht="14.1" hidden="false" customHeight="true" outlineLevel="0" collapsed="false">
      <c r="A70" s="76" t="n">
        <v>34.65</v>
      </c>
      <c r="B70" s="77" t="n">
        <f aca="false">IF(A70-$E$3&lt;0,0,A70-$E$3)</f>
        <v>3.11</v>
      </c>
      <c r="C70" s="70" t="n">
        <v>0</v>
      </c>
      <c r="D70" s="78" t="n">
        <v>1.60115155139161</v>
      </c>
      <c r="E70" s="78" t="n">
        <v>3.17979504342809</v>
      </c>
      <c r="F70" s="78" t="n">
        <v>4.73593952041089</v>
      </c>
      <c r="G70" s="78" t="n">
        <v>6.24449056459188</v>
      </c>
      <c r="H70" s="78" t="n">
        <v>7.71440628268238</v>
      </c>
      <c r="I70" s="78" t="n">
        <v>9.14820802566583</v>
      </c>
      <c r="J70" s="78" t="n">
        <v>10.584093684037</v>
      </c>
      <c r="K70" s="78" t="n">
        <v>12.0069223275925</v>
      </c>
      <c r="L70" s="78" t="n">
        <v>13.4074657005216</v>
      </c>
      <c r="M70" s="78" t="n">
        <v>14.7857229924693</v>
      </c>
      <c r="N70" s="78" t="n">
        <v>16.1416913896752</v>
      </c>
      <c r="O70" s="78" t="n">
        <v>17.4753659583481</v>
      </c>
      <c r="P70" s="78" t="n">
        <v>18.7949646205616</v>
      </c>
      <c r="Q70" s="78" t="n">
        <v>20.100364297415</v>
      </c>
      <c r="R70" s="78" t="n">
        <v>21.3855274807458</v>
      </c>
      <c r="S70" s="78" t="n">
        <v>22.6504062676882</v>
      </c>
      <c r="T70" s="78" t="n">
        <v>23.8949494275492</v>
      </c>
      <c r="U70" s="78" t="n">
        <v>25.1191021990993</v>
      </c>
      <c r="V70" s="78" t="n">
        <v>26.3228060712341</v>
      </c>
      <c r="W70" s="78" t="n">
        <v>27.505998545243</v>
      </c>
      <c r="X70" s="78" t="n">
        <v>28.6686128766935</v>
      </c>
      <c r="Y70" s="78" t="n">
        <v>29.8105777946692</v>
      </c>
      <c r="Z70" s="78" t="n">
        <v>30.9318171957893</v>
      </c>
      <c r="AA70" s="78" t="n">
        <v>32.0322498100719</v>
      </c>
      <c r="AB70" s="78" t="n">
        <v>33.1117888352801</v>
      </c>
      <c r="AC70" s="78" t="n">
        <v>34.1703415358871</v>
      </c>
      <c r="AD70" s="78" t="n">
        <v>35.2078088022086</v>
      </c>
      <c r="AE70" s="78" t="n">
        <v>36.2240846645488</v>
      </c>
      <c r="AF70" s="78" t="n">
        <v>37.2190557563762</v>
      </c>
      <c r="AG70" s="78" t="n">
        <v>38.1926007195458</v>
      </c>
      <c r="AH70" s="78" t="n">
        <v>39.1445895433908</v>
      </c>
      <c r="AI70" s="78" t="n">
        <v>40.0748828280569</v>
      </c>
      <c r="AJ70" s="78" t="n">
        <v>40.9833309606938</v>
      </c>
      <c r="AK70" s="78" t="n">
        <v>41.8697731909719</v>
      </c>
      <c r="AL70" s="78" t="n">
        <v>42.7340365897397</v>
      </c>
      <c r="AM70" s="78" t="n">
        <v>43.5759348713686</v>
      </c>
      <c r="AN70" s="78" t="n">
        <v>44.3952670562342</v>
      </c>
      <c r="AO70" s="78" t="n">
        <v>45.1918159446463</v>
      </c>
      <c r="AP70" s="78" t="n">
        <v>45.9653463670159</v>
      </c>
      <c r="AQ70" s="78" t="n">
        <v>46.7156031667044</v>
      </c>
      <c r="AR70" s="78" t="n">
        <v>47.4423088612203</v>
      </c>
      <c r="AS70" s="78" t="n">
        <v>48.1451609133559</v>
      </c>
      <c r="AT70" s="78" t="n">
        <v>48.8238285252704</v>
      </c>
      <c r="AU70" s="78" t="n">
        <v>49.5354890218057</v>
      </c>
      <c r="AV70" s="78" t="n">
        <v>50.2925412255359</v>
      </c>
      <c r="AW70" s="78" t="n">
        <v>51.0278938532044</v>
      </c>
      <c r="AX70" s="78" t="n">
        <v>51.7408865907985</v>
      </c>
      <c r="AY70" s="78" t="n">
        <v>52.4307948820017</v>
      </c>
      <c r="AZ70" s="78" t="n">
        <v>53.0968187775543</v>
      </c>
      <c r="BA70" s="78" t="n">
        <v>53.7380688694647</v>
      </c>
      <c r="BB70" s="78" t="n">
        <v>54.3535482496714</v>
      </c>
      <c r="BC70" s="78" t="n">
        <v>54.9421289190243</v>
      </c>
      <c r="BD70" s="78" t="n">
        <v>55.5025202355566</v>
      </c>
      <c r="BE70" s="78" t="n">
        <v>56.0332255706209</v>
      </c>
      <c r="BF70" s="78" t="n">
        <v>56.5324808102044</v>
      </c>
      <c r="BG70" s="78" t="n">
        <v>56.9981635526649</v>
      </c>
      <c r="BH70" s="78" t="n">
        <v>57.4276521137204</v>
      </c>
      <c r="BI70" s="78" t="n">
        <v>57.8175916646171</v>
      </c>
      <c r="BJ70" s="78" t="n">
        <v>58.1634695382044</v>
      </c>
      <c r="BK70" s="78" t="n">
        <v>58.4587335149358</v>
      </c>
      <c r="BL70" s="78" t="n">
        <v>58.6925007068427</v>
      </c>
      <c r="BM70" s="78" t="n">
        <v>58.8394714452044</v>
      </c>
      <c r="BN70" s="78"/>
      <c r="BO70" s="90"/>
      <c r="BP70" s="90"/>
      <c r="BQ70" s="90"/>
      <c r="BR70" s="90"/>
      <c r="BS70" s="90"/>
      <c r="BT70" s="90"/>
      <c r="BU70" s="118"/>
      <c r="BV70" s="66" t="n">
        <f aca="false">MAX(C70:BU70)</f>
        <v>58.8394714452044</v>
      </c>
    </row>
    <row r="71" customFormat="false" ht="14.1" hidden="false" customHeight="true" outlineLevel="0" collapsed="false">
      <c r="A71" s="76" t="n">
        <v>34.7</v>
      </c>
      <c r="B71" s="77" t="n">
        <f aca="false">IF(A71-$E$3&lt;0,0,A71-$E$3)</f>
        <v>3.16</v>
      </c>
      <c r="C71" s="70" t="n">
        <v>0</v>
      </c>
      <c r="D71" s="78" t="n">
        <v>1.61257047071821</v>
      </c>
      <c r="E71" s="78" t="n">
        <v>3.20283337362526</v>
      </c>
      <c r="F71" s="78" t="n">
        <v>4.77079756272606</v>
      </c>
      <c r="G71" s="78" t="n">
        <v>6.2929837047051</v>
      </c>
      <c r="H71" s="78" t="n">
        <v>7.77581407727618</v>
      </c>
      <c r="I71" s="78" t="n">
        <v>9.22283789487406</v>
      </c>
      <c r="J71" s="78" t="n">
        <v>10.6670952741395</v>
      </c>
      <c r="K71" s="78" t="n">
        <v>12.1025749325406</v>
      </c>
      <c r="L71" s="78" t="n">
        <v>13.5159679456041</v>
      </c>
      <c r="M71" s="78" t="n">
        <v>14.9072737778857</v>
      </c>
      <c r="N71" s="78" t="n">
        <v>16.2764899860786</v>
      </c>
      <c r="O71" s="78" t="n">
        <v>17.6236121100018</v>
      </c>
      <c r="P71" s="78" t="n">
        <v>18.9538789235783</v>
      </c>
      <c r="Q71" s="78" t="n">
        <v>20.2727892133465</v>
      </c>
      <c r="R71" s="78" t="n">
        <v>21.5716534987516</v>
      </c>
      <c r="S71" s="78" t="n">
        <v>22.8504257742567</v>
      </c>
      <c r="T71" s="78" t="n">
        <v>24.1090568837916</v>
      </c>
      <c r="U71" s="78" t="n">
        <v>25.3474943328685</v>
      </c>
      <c r="V71" s="78" t="n">
        <v>26.5656820856192</v>
      </c>
      <c r="W71" s="78" t="n">
        <v>27.7635603451938</v>
      </c>
      <c r="X71" s="78" t="n">
        <v>28.9410653157573</v>
      </c>
      <c r="Y71" s="78" t="n">
        <v>30.0981289440934</v>
      </c>
      <c r="Z71" s="78" t="n">
        <v>31.234678638551</v>
      </c>
      <c r="AA71" s="78" t="n">
        <v>32.350636962763</v>
      </c>
      <c r="AB71" s="78" t="n">
        <v>33.4459213011992</v>
      </c>
      <c r="AC71" s="78" t="n">
        <v>34.5204434931908</v>
      </c>
      <c r="AD71" s="78" t="n">
        <v>35.5741094315651</v>
      </c>
      <c r="AE71" s="78" t="n">
        <v>36.6068186214364</v>
      </c>
      <c r="AF71" s="78" t="n">
        <v>37.6184636940018</v>
      </c>
      <c r="AG71" s="78" t="n">
        <v>38.6089298693562</v>
      </c>
      <c r="AH71" s="78" t="n">
        <v>39.5780943613465</v>
      </c>
      <c r="AI71" s="78" t="n">
        <v>40.5258257162872</v>
      </c>
      <c r="AJ71" s="78" t="n">
        <v>41.4519830759123</v>
      </c>
      <c r="AK71" s="78" t="n">
        <v>42.3564153531818</v>
      </c>
      <c r="AL71" s="78" t="n">
        <v>43.2389603074104</v>
      </c>
      <c r="AM71" s="78" t="n">
        <v>44.0994435025415</v>
      </c>
      <c r="AN71" s="78" t="n">
        <v>44.9376771291149</v>
      </c>
      <c r="AO71" s="78" t="n">
        <v>45.7534586663862</v>
      </c>
      <c r="AP71" s="78" t="n">
        <v>46.5465693559183</v>
      </c>
      <c r="AQ71" s="78" t="n">
        <v>47.3167724514443</v>
      </c>
      <c r="AR71" s="78" t="n">
        <v>48.0638112014645</v>
      </c>
      <c r="AS71" s="78" t="n">
        <v>48.7874065102615</v>
      </c>
      <c r="AT71" s="78" t="n">
        <v>49.4872542089561</v>
      </c>
      <c r="AU71" s="78" t="n">
        <v>50.1630218496474</v>
      </c>
      <c r="AV71" s="78" t="n">
        <v>50.9105042431006</v>
      </c>
      <c r="AW71" s="78" t="n">
        <v>51.6668152824952</v>
      </c>
      <c r="AX71" s="78" t="n">
        <v>52.4014479900064</v>
      </c>
      <c r="AY71" s="78" t="n">
        <v>53.1137426980775</v>
      </c>
      <c r="AZ71" s="78" t="n">
        <v>53.8029755597427</v>
      </c>
      <c r="BA71" s="78" t="n">
        <v>54.4683474089033</v>
      </c>
      <c r="BB71" s="78" t="n">
        <v>55.1089697083103</v>
      </c>
      <c r="BC71" s="78" t="n">
        <v>55.7238465258884</v>
      </c>
      <c r="BD71" s="78" t="n">
        <v>56.311850966814</v>
      </c>
      <c r="BE71" s="78" t="n">
        <v>56.8716936526763</v>
      </c>
      <c r="BF71" s="78" t="n">
        <v>57.4018794200475</v>
      </c>
      <c r="BG71" s="78" t="n">
        <v>57.9006458820064</v>
      </c>
      <c r="BH71" s="78" t="n">
        <v>58.3658727147704</v>
      </c>
      <c r="BI71" s="78" t="n">
        <v>58.7949408007221</v>
      </c>
      <c r="BJ71" s="78" t="n">
        <v>59.1844985955303</v>
      </c>
      <c r="BK71" s="78" t="n">
        <v>59.5300378500064</v>
      </c>
      <c r="BL71" s="78" t="n">
        <v>59.8250127593155</v>
      </c>
      <c r="BM71" s="78" t="n">
        <v>60.0585510899832</v>
      </c>
      <c r="BN71" s="78" t="n">
        <v>60.2053779420064</v>
      </c>
      <c r="BO71" s="78"/>
      <c r="BP71" s="90"/>
      <c r="BQ71" s="90"/>
      <c r="BR71" s="90"/>
      <c r="BS71" s="90"/>
      <c r="BT71" s="90"/>
      <c r="BU71" s="118"/>
      <c r="BV71" s="66" t="n">
        <f aca="false">MAX(C71:BU71)</f>
        <v>60.2053779420064</v>
      </c>
    </row>
    <row r="72" customFormat="false" ht="14.1" hidden="false" customHeight="true" outlineLevel="0" collapsed="false">
      <c r="A72" s="76" t="n">
        <v>34.75</v>
      </c>
      <c r="B72" s="77" t="n">
        <f aca="false">IF(A72-$E$3&lt;0,0,A72-$E$3)</f>
        <v>3.21</v>
      </c>
      <c r="C72" s="70" t="n">
        <v>0</v>
      </c>
      <c r="D72" s="78" t="n">
        <v>1.62386030755143</v>
      </c>
      <c r="E72" s="78" t="n">
        <v>3.22560901030674</v>
      </c>
      <c r="F72" s="78" t="n">
        <v>4.80525477809358</v>
      </c>
      <c r="G72" s="78" t="n">
        <v>6.34090475661069</v>
      </c>
      <c r="H72" s="78" t="n">
        <v>7.83648943622803</v>
      </c>
      <c r="I72" s="78" t="n">
        <v>9.2965684098025</v>
      </c>
      <c r="J72" s="78" t="n">
        <v>10.7491115233518</v>
      </c>
      <c r="K72" s="78" t="n">
        <v>12.1970834841131</v>
      </c>
      <c r="L72" s="78" t="n">
        <v>13.6231629073826</v>
      </c>
      <c r="M72" s="78" t="n">
        <v>15.0273495099598</v>
      </c>
      <c r="N72" s="78" t="n">
        <v>16.4096411901494</v>
      </c>
      <c r="O72" s="78" t="n">
        <v>17.7700339257401</v>
      </c>
      <c r="P72" s="78" t="n">
        <v>19.1108345457311</v>
      </c>
      <c r="Q72" s="78" t="n">
        <v>20.4430743989123</v>
      </c>
      <c r="R72" s="78" t="n">
        <v>21.7554540270573</v>
      </c>
      <c r="S72" s="78" t="n">
        <v>23.0479292103535</v>
      </c>
      <c r="T72" s="78" t="n">
        <v>24.320452742971</v>
      </c>
      <c r="U72" s="78" t="n">
        <v>25.5729742586451</v>
      </c>
      <c r="V72" s="78" t="n">
        <v>26.8054400425615</v>
      </c>
      <c r="W72" s="78" t="n">
        <v>28.0177928281547</v>
      </c>
      <c r="X72" s="78" t="n">
        <v>29.2099715772591</v>
      </c>
      <c r="Y72" s="78" t="n">
        <v>30.3819112418516</v>
      </c>
      <c r="Z72" s="78" t="n">
        <v>31.5335425053907</v>
      </c>
      <c r="AA72" s="78" t="n">
        <v>32.6647915014916</v>
      </c>
      <c r="AB72" s="78" t="n">
        <v>33.7755795073638</v>
      </c>
      <c r="AC72" s="78" t="n">
        <v>34.8658226090741</v>
      </c>
      <c r="AD72" s="78" t="n">
        <v>35.9354313352733</v>
      </c>
      <c r="AE72" s="78" t="n">
        <v>36.984310255523</v>
      </c>
      <c r="AF72" s="78" t="n">
        <v>38.0123575387714</v>
      </c>
      <c r="AG72" s="78" t="n">
        <v>39.0194644668259</v>
      </c>
      <c r="AH72" s="78" t="n">
        <v>40.0055148968367</v>
      </c>
      <c r="AI72" s="78" t="n">
        <v>40.9703846658148</v>
      </c>
      <c r="AJ72" s="78" t="n">
        <v>41.9139409290047</v>
      </c>
      <c r="AK72" s="78" t="n">
        <v>42.836041422491</v>
      </c>
      <c r="AL72" s="78" t="n">
        <v>43.7365336386586</v>
      </c>
      <c r="AM72" s="78" t="n">
        <v>44.6152539009771</v>
      </c>
      <c r="AN72" s="78" t="n">
        <v>45.4720263219369</v>
      </c>
      <c r="AO72" s="78" t="n">
        <v>46.3066616246911</v>
      </c>
      <c r="AP72" s="78" t="n">
        <v>47.1189558048683</v>
      </c>
      <c r="AQ72" s="78" t="n">
        <v>47.9086886038854</v>
      </c>
      <c r="AR72" s="78" t="n">
        <v>48.6756217585743</v>
      </c>
      <c r="AS72" s="78" t="n">
        <v>49.419496983599</v>
      </c>
      <c r="AT72" s="78" t="n">
        <v>50.1400336323725</v>
      </c>
      <c r="AU72" s="78" t="n">
        <v>50.8369259681215</v>
      </c>
      <c r="AV72" s="78" t="n">
        <v>51.5174022497673</v>
      </c>
      <c r="AW72" s="78" t="n">
        <v>52.2940253561799</v>
      </c>
      <c r="AX72" s="78" t="n">
        <v>53.049595231239</v>
      </c>
      <c r="AY72" s="78" t="n">
        <v>53.7835080185928</v>
      </c>
      <c r="AZ72" s="78" t="n">
        <v>54.4951046971411</v>
      </c>
      <c r="BA72" s="78" t="n">
        <v>55.1836621292682</v>
      </c>
      <c r="BB72" s="78" t="n">
        <v>55.8483819320368</v>
      </c>
      <c r="BC72" s="78" t="n">
        <v>56.4883764389403</v>
      </c>
      <c r="BD72" s="78" t="n">
        <v>57.1026506938898</v>
      </c>
      <c r="BE72" s="78" t="n">
        <v>57.6900789063882</v>
      </c>
      <c r="BF72" s="78" t="n">
        <v>58.2493729615805</v>
      </c>
      <c r="BG72" s="78" t="n">
        <v>58.7790391612586</v>
      </c>
      <c r="BH72" s="78" t="n">
        <v>59.2773168455928</v>
      </c>
      <c r="BI72" s="78" t="n">
        <v>59.7420877686604</v>
      </c>
      <c r="BJ72" s="78" t="n">
        <v>60.1707353795083</v>
      </c>
      <c r="BK72" s="78" t="n">
        <v>60.5599114182279</v>
      </c>
      <c r="BL72" s="78" t="n">
        <v>60.9051120535928</v>
      </c>
      <c r="BM72" s="78" t="n">
        <v>61.1997978954795</v>
      </c>
      <c r="BN72" s="78" t="n">
        <v>61.4331073649081</v>
      </c>
      <c r="BO72" s="78" t="n">
        <v>61.5797903305928</v>
      </c>
      <c r="BP72" s="78"/>
      <c r="BQ72" s="90"/>
      <c r="BR72" s="90"/>
      <c r="BS72" s="90"/>
      <c r="BT72" s="90"/>
      <c r="BU72" s="118"/>
      <c r="BV72" s="66" t="n">
        <f aca="false">MAX(C72:BU72)</f>
        <v>61.5797903305928</v>
      </c>
    </row>
    <row r="73" customFormat="false" ht="14.1" hidden="false" customHeight="true" outlineLevel="0" collapsed="false">
      <c r="A73" s="76" t="n">
        <v>34.8</v>
      </c>
      <c r="B73" s="77" t="n">
        <f aca="false">IF(A73-$E$3&lt;0,0,A73-$E$3)</f>
        <v>3.26</v>
      </c>
      <c r="C73" s="70" t="n">
        <v>0</v>
      </c>
      <c r="D73" s="78" t="n">
        <v>1.63502380831526</v>
      </c>
      <c r="E73" s="78" t="n">
        <v>3.24812761920903</v>
      </c>
      <c r="F73" s="78" t="n">
        <v>4.83931992419516</v>
      </c>
      <c r="G73" s="78" t="n">
        <v>6.38826668610488</v>
      </c>
      <c r="H73" s="78" t="n">
        <v>7.89644920790668</v>
      </c>
      <c r="I73" s="78" t="n">
        <v>9.36942053847623</v>
      </c>
      <c r="J73" s="78" t="n">
        <v>10.8301649911877</v>
      </c>
      <c r="K73" s="78" t="n">
        <v>12.2904744527528</v>
      </c>
      <c r="L73" s="78" t="n">
        <v>13.7290811421808</v>
      </c>
      <c r="M73" s="78" t="n">
        <v>15.1459850078077</v>
      </c>
      <c r="N73" s="78" t="n">
        <v>16.5411842631685</v>
      </c>
      <c r="O73" s="78" t="n">
        <v>17.9146752914036</v>
      </c>
      <c r="P73" s="78" t="n">
        <v>19.2664525429581</v>
      </c>
      <c r="Q73" s="78" t="n">
        <v>20.6112720561496</v>
      </c>
      <c r="R73" s="78" t="n">
        <v>21.9369863391289</v>
      </c>
      <c r="S73" s="78" t="n">
        <v>23.2429791317687</v>
      </c>
      <c r="T73" s="78" t="n">
        <v>24.5292050638383</v>
      </c>
      <c r="U73" s="78" t="n">
        <v>25.795615769822</v>
      </c>
      <c r="V73" s="78" t="n">
        <v>27.0421597142921</v>
      </c>
      <c r="W73" s="78" t="n">
        <v>28.2687820035758</v>
      </c>
      <c r="X73" s="78" t="n">
        <v>29.4754241823296</v>
      </c>
      <c r="Y73" s="78" t="n">
        <v>30.6620240134582</v>
      </c>
      <c r="Z73" s="78" t="n">
        <v>31.8285152396182</v>
      </c>
      <c r="AA73" s="78" t="n">
        <v>32.9748273243106</v>
      </c>
      <c r="AB73" s="78" t="n">
        <v>34.100885170301</v>
      </c>
      <c r="AC73" s="78" t="n">
        <v>35.2066088127959</v>
      </c>
      <c r="AD73" s="78" t="n">
        <v>36.2919130844356</v>
      </c>
      <c r="AE73" s="78" t="n">
        <v>37.3567072487442</v>
      </c>
      <c r="AF73" s="78" t="n">
        <v>38.400894598172</v>
      </c>
      <c r="AG73" s="78" t="n">
        <v>39.4243720122802</v>
      </c>
      <c r="AH73" s="78" t="n">
        <v>40.4270294709161</v>
      </c>
      <c r="AI73" s="78" t="n">
        <v>41.4087495163943</v>
      </c>
      <c r="AJ73" s="78" t="n">
        <v>42.369406657707</v>
      </c>
      <c r="AK73" s="78" t="n">
        <v>43.3088667085873</v>
      </c>
      <c r="AL73" s="78" t="n">
        <v>44.2269860498048</v>
      </c>
      <c r="AM73" s="78" t="n">
        <v>45.1236108043173</v>
      </c>
      <c r="AN73" s="78" t="n">
        <v>45.9985759117514</v>
      </c>
      <c r="AO73" s="78" t="n">
        <v>46.8517040860455</v>
      </c>
      <c r="AP73" s="78" t="n">
        <v>47.6828046368139</v>
      </c>
      <c r="AQ73" s="78" t="n">
        <v>48.491672130905</v>
      </c>
      <c r="AR73" s="78" t="n">
        <v>49.2780848654949</v>
      </c>
      <c r="AS73" s="78" t="n">
        <v>50.04180311754</v>
      </c>
      <c r="AT73" s="78" t="n">
        <v>50.7825671260858</v>
      </c>
      <c r="AU73" s="78" t="n">
        <v>51.5000947531618</v>
      </c>
      <c r="AV73" s="78" t="n">
        <v>52.1940787549443</v>
      </c>
      <c r="AW73" s="78" t="n">
        <v>52.9100695908821</v>
      </c>
      <c r="AX73" s="78" t="n">
        <v>53.6859308811245</v>
      </c>
      <c r="AY73" s="78" t="n">
        <v>54.4407595918481</v>
      </c>
      <c r="AZ73" s="78" t="n">
        <v>55.1739524590445</v>
      </c>
      <c r="BA73" s="78" t="n">
        <v>55.8848511080698</v>
      </c>
      <c r="BB73" s="78" t="n">
        <v>56.572733110659</v>
      </c>
      <c r="BC73" s="78" t="n">
        <v>57.2368008670356</v>
      </c>
      <c r="BD73" s="78" t="n">
        <v>57.8761675814355</v>
      </c>
      <c r="BE73" s="78" t="n">
        <v>58.4898392737564</v>
      </c>
      <c r="BF73" s="78" t="n">
        <v>59.0766912578276</v>
      </c>
      <c r="BG73" s="78" t="n">
        <v>59.6354366823499</v>
      </c>
      <c r="BH73" s="78" t="n">
        <v>60.164583314335</v>
      </c>
      <c r="BI73" s="78" t="n">
        <v>60.6623722210445</v>
      </c>
      <c r="BJ73" s="78" t="n">
        <v>61.1266872344156</v>
      </c>
      <c r="BK73" s="78" t="n">
        <v>61.5549143701597</v>
      </c>
      <c r="BL73" s="78" t="n">
        <v>61.9437086527907</v>
      </c>
      <c r="BM73" s="78" t="n">
        <v>62.2885706690445</v>
      </c>
      <c r="BN73" s="78" t="n">
        <v>62.5829674435088</v>
      </c>
      <c r="BO73" s="78" t="n">
        <v>62.8160480516982</v>
      </c>
      <c r="BP73" s="78" t="n">
        <v>62.9625871310445</v>
      </c>
      <c r="BQ73" s="78"/>
      <c r="BR73" s="90"/>
      <c r="BS73" s="90"/>
      <c r="BT73" s="90"/>
      <c r="BU73" s="118"/>
      <c r="BV73" s="66" t="n">
        <f aca="false">MAX(C73:BU73)</f>
        <v>62.9625871310445</v>
      </c>
    </row>
    <row r="74" customFormat="false" ht="14.1" hidden="false" customHeight="true" outlineLevel="0" collapsed="false">
      <c r="A74" s="76" t="n">
        <v>34.85</v>
      </c>
      <c r="B74" s="77" t="n">
        <f aca="false">IF(A74-$E$3&lt;0,0,A74-$E$3)</f>
        <v>3.31</v>
      </c>
      <c r="C74" s="70" t="n">
        <v>0</v>
      </c>
      <c r="D74" s="78" t="n">
        <v>1.64606361547587</v>
      </c>
      <c r="E74" s="78" t="n">
        <v>3.27039464901232</v>
      </c>
      <c r="F74" s="78" t="n">
        <v>4.87300141942905</v>
      </c>
      <c r="G74" s="78" t="n">
        <v>6.43508194220994</v>
      </c>
      <c r="H74" s="78" t="n">
        <v>7.95570956187976</v>
      </c>
      <c r="I74" s="78" t="n">
        <v>9.44141439627974</v>
      </c>
      <c r="J74" s="78" t="n">
        <v>10.9102773289059</v>
      </c>
      <c r="K74" s="78" t="n">
        <v>12.3827732342513</v>
      </c>
      <c r="L74" s="78" t="n">
        <v>13.8337519558171</v>
      </c>
      <c r="M74" s="78" t="n">
        <v>15.2632136545375</v>
      </c>
      <c r="N74" s="78" t="n">
        <v>16.6711568350167</v>
      </c>
      <c r="O74" s="78" t="n">
        <v>18.057578255857</v>
      </c>
      <c r="P74" s="78" t="n">
        <v>19.4224728338073</v>
      </c>
      <c r="Q74" s="78" t="n">
        <v>20.7774321681394</v>
      </c>
      <c r="R74" s="78" t="n">
        <v>22.1163052539153</v>
      </c>
      <c r="S74" s="78" t="n">
        <v>23.4356353910488</v>
      </c>
      <c r="T74" s="78" t="n">
        <v>24.7353789390754</v>
      </c>
      <c r="U74" s="78" t="n">
        <v>26.0154894157209</v>
      </c>
      <c r="V74" s="78" t="n">
        <v>27.2759173345517</v>
      </c>
      <c r="W74" s="78" t="n">
        <v>28.5166100301484</v>
      </c>
      <c r="X74" s="78" t="n">
        <v>29.7375114695688</v>
      </c>
      <c r="Y74" s="78" t="n">
        <v>30.9385620487108</v>
      </c>
      <c r="Z74" s="78" t="n">
        <v>32.1196983720149</v>
      </c>
      <c r="AA74" s="78" t="n">
        <v>33.2808530137428</v>
      </c>
      <c r="AB74" s="78" t="n">
        <v>34.4219542588397</v>
      </c>
      <c r="AC74" s="78" t="n">
        <v>35.5429258211175</v>
      </c>
      <c r="AD74" s="78" t="n">
        <v>36.6436865361869</v>
      </c>
      <c r="AE74" s="78" t="n">
        <v>37.7241500262</v>
      </c>
      <c r="AF74" s="78" t="n">
        <v>38.7842243330435</v>
      </c>
      <c r="AG74" s="78" t="n">
        <v>39.8238115161193</v>
      </c>
      <c r="AH74" s="78" t="n">
        <v>40.8428072102607</v>
      </c>
      <c r="AI74" s="78" t="n">
        <v>41.8411001386354</v>
      </c>
      <c r="AJ74" s="78" t="n">
        <v>42.8185715746509</v>
      </c>
      <c r="AK74" s="78" t="n">
        <v>43.7750947458858</v>
      </c>
      <c r="AL74" s="78" t="n">
        <v>44.7105341718742</v>
      </c>
      <c r="AM74" s="78" t="n">
        <v>45.6247449261245</v>
      </c>
      <c r="AN74" s="78" t="n">
        <v>46.5175718109972</v>
      </c>
      <c r="AO74" s="78" t="n">
        <v>47.3888484319216</v>
      </c>
      <c r="AP74" s="78" t="n">
        <v>48.2383961547877</v>
      </c>
      <c r="AQ74" s="78" t="n">
        <v>49.0660229270782</v>
      </c>
      <c r="AR74" s="78" t="n">
        <v>49.8715219392236</v>
      </c>
      <c r="AS74" s="78" t="n">
        <v>50.6546700975302</v>
      </c>
      <c r="AT74" s="78" t="n">
        <v>51.4152262735207</v>
      </c>
      <c r="AU74" s="78" t="n">
        <v>52.152929286201</v>
      </c>
      <c r="AV74" s="78" t="n">
        <v>52.8674955630086</v>
      </c>
      <c r="AW74" s="78" t="n">
        <v>53.5586164111544</v>
      </c>
      <c r="AX74" s="78" t="n">
        <v>54.311002246597</v>
      </c>
      <c r="AY74" s="78" t="n">
        <v>55.086101720669</v>
      </c>
      <c r="AZ74" s="78" t="n">
        <v>55.8401892670572</v>
      </c>
      <c r="BA74" s="78" t="n">
        <v>56.5726622140962</v>
      </c>
      <c r="BB74" s="78" t="n">
        <v>57.2828628335986</v>
      </c>
      <c r="BC74" s="78" t="n">
        <v>57.9700694066497</v>
      </c>
      <c r="BD74" s="78" t="n">
        <v>58.6334851166344</v>
      </c>
      <c r="BE74" s="78" t="n">
        <v>59.2722240385307</v>
      </c>
      <c r="BF74" s="78" t="n">
        <v>59.8852931682231</v>
      </c>
      <c r="BG74" s="78" t="n">
        <v>60.471568923867</v>
      </c>
      <c r="BH74" s="78" t="n">
        <v>61.0297657177193</v>
      </c>
      <c r="BI74" s="78" t="n">
        <v>61.5583927820114</v>
      </c>
      <c r="BJ74" s="78" t="n">
        <v>62.0556929110962</v>
      </c>
      <c r="BK74" s="78" t="n">
        <v>62.5195520147709</v>
      </c>
      <c r="BL74" s="78" t="n">
        <v>62.9473586754112</v>
      </c>
      <c r="BM74" s="78" t="n">
        <v>63.3357712019536</v>
      </c>
      <c r="BN74" s="78" t="n">
        <v>63.6802945990962</v>
      </c>
      <c r="BO74" s="78" t="n">
        <v>63.9744023061382</v>
      </c>
      <c r="BP74" s="78" t="n">
        <v>64.2072540530884</v>
      </c>
      <c r="BQ74" s="78" t="n">
        <v>64.3536492460962</v>
      </c>
      <c r="BR74" s="78"/>
      <c r="BS74" s="90"/>
      <c r="BT74" s="90"/>
      <c r="BU74" s="118"/>
      <c r="BV74" s="66" t="n">
        <f aca="false">MAX(C74:BU74)</f>
        <v>64.3536492460962</v>
      </c>
    </row>
    <row r="75" customFormat="false" ht="14.1" hidden="false" customHeight="true" outlineLevel="0" collapsed="false">
      <c r="A75" s="76" t="n">
        <v>34.9</v>
      </c>
      <c r="B75" s="77" t="n">
        <f aca="false">IF(A75-$E$3&lt;0,0,A75-$E$3)</f>
        <v>3.36</v>
      </c>
      <c r="C75" s="70" t="n">
        <v>0</v>
      </c>
      <c r="D75" s="78" t="n">
        <v>1.65698227303351</v>
      </c>
      <c r="E75" s="78" t="n">
        <v>3.29241534293709</v>
      </c>
      <c r="F75" s="78" t="n">
        <v>4.90630736122419</v>
      </c>
      <c r="G75" s="78" t="n">
        <v>6.48136248573174</v>
      </c>
      <c r="H75" s="78" t="n">
        <v>8.01428602674252</v>
      </c>
      <c r="I75" s="78" t="n">
        <v>9.51256929380001</v>
      </c>
      <c r="J75" s="78" t="n">
        <v>10.9894693302335</v>
      </c>
      <c r="K75" s="78" t="n">
        <v>12.4740042102016</v>
      </c>
      <c r="L75" s="78" t="n">
        <v>13.937203474441</v>
      </c>
      <c r="M75" s="78" t="n">
        <v>15.3790674791433</v>
      </c>
      <c r="N75" s="78" t="n">
        <v>16.7995949978296</v>
      </c>
      <c r="O75" s="78" t="n">
        <v>18.1987831371383</v>
      </c>
      <c r="P75" s="78" t="n">
        <v>19.5766272469134</v>
      </c>
      <c r="Q75" s="78" t="n">
        <v>20.941602629481</v>
      </c>
      <c r="R75" s="78" t="n">
        <v>22.2934632813428</v>
      </c>
      <c r="S75" s="78" t="n">
        <v>23.625955299079</v>
      </c>
      <c r="T75" s="78" t="n">
        <v>24.939036674139</v>
      </c>
      <c r="U75" s="78" t="n">
        <v>26.2326626989968</v>
      </c>
      <c r="V75" s="78" t="n">
        <v>27.5067858159973</v>
      </c>
      <c r="W75" s="78" t="n">
        <v>28.7613554548253</v>
      </c>
      <c r="X75" s="78" t="n">
        <v>29.9963178574928</v>
      </c>
      <c r="Y75" s="78" t="n">
        <v>31.2116158896095</v>
      </c>
      <c r="Z75" s="78" t="n">
        <v>32.4071888365483</v>
      </c>
      <c r="AA75" s="78" t="n">
        <v>33.5829721829435</v>
      </c>
      <c r="AB75" s="78" t="n">
        <v>34.7388973737607</v>
      </c>
      <c r="AC75" s="78" t="n">
        <v>35.8748915549429</v>
      </c>
      <c r="AD75" s="78" t="n">
        <v>36.9908772913738</v>
      </c>
      <c r="AE75" s="78" t="n">
        <v>38.0867722595821</v>
      </c>
      <c r="AF75" s="78" t="n">
        <v>39.162488912253</v>
      </c>
      <c r="AG75" s="78" t="n">
        <v>40.2179341111843</v>
      </c>
      <c r="AH75" s="78" t="n">
        <v>41.2530087248245</v>
      </c>
      <c r="AI75" s="78" t="n">
        <v>42.2676071859449</v>
      </c>
      <c r="AJ75" s="78" t="n">
        <v>43.2616170042926</v>
      </c>
      <c r="AK75" s="78" t="n">
        <v>44.2349182282458</v>
      </c>
      <c r="AL75" s="78" t="n">
        <v>45.1873828484941</v>
      </c>
      <c r="AM75" s="78" t="n">
        <v>46.1188741355737</v>
      </c>
      <c r="AN75" s="78" t="n">
        <v>47.0292459016392</v>
      </c>
      <c r="AO75" s="78" t="n">
        <v>47.9183416751042</v>
      </c>
      <c r="AP75" s="78" t="n">
        <v>48.7859937746303</v>
      </c>
      <c r="AQ75" s="78" t="n">
        <v>49.6320222663077</v>
      </c>
      <c r="AR75" s="78" t="n">
        <v>50.4562337846</v>
      </c>
      <c r="AS75" s="78" t="n">
        <v>51.2584201935441</v>
      </c>
      <c r="AT75" s="78" t="n">
        <v>52.0383570595653</v>
      </c>
      <c r="AU75" s="78" t="n">
        <v>52.7958019007639</v>
      </c>
      <c r="AV75" s="78" t="n">
        <v>53.5304921692039</v>
      </c>
      <c r="AW75" s="78" t="n">
        <v>54.2421429119863</v>
      </c>
      <c r="AX75" s="78" t="n">
        <v>54.9304440428499</v>
      </c>
      <c r="AY75" s="78" t="n">
        <v>55.7200834151739</v>
      </c>
      <c r="AZ75" s="78" t="n">
        <v>56.4944210730757</v>
      </c>
      <c r="BA75" s="78" t="n">
        <v>57.2477674551282</v>
      </c>
      <c r="BB75" s="78" t="n">
        <v>57.9795204820099</v>
      </c>
      <c r="BC75" s="78" t="n">
        <v>58.6890230719894</v>
      </c>
      <c r="BD75" s="78" t="n">
        <v>59.3755542155025</v>
      </c>
      <c r="BE75" s="78" t="n">
        <v>60.0383178790951</v>
      </c>
      <c r="BF75" s="78" t="n">
        <v>60.676429008488</v>
      </c>
      <c r="BG75" s="78" t="n">
        <v>61.2888955755517</v>
      </c>
      <c r="BH75" s="78" t="n">
        <v>61.8745951027684</v>
      </c>
      <c r="BI75" s="78" t="n">
        <v>62.4322432659507</v>
      </c>
      <c r="BJ75" s="78" t="n">
        <v>62.9603507625497</v>
      </c>
      <c r="BK75" s="78" t="n">
        <v>63.4571621140099</v>
      </c>
      <c r="BL75" s="78" t="n">
        <v>63.9205653079882</v>
      </c>
      <c r="BM75" s="78" t="n">
        <v>64.3479514935246</v>
      </c>
      <c r="BN75" s="78" t="n">
        <v>64.7359822639785</v>
      </c>
      <c r="BO75" s="78" t="n">
        <v>65.0801670420099</v>
      </c>
      <c r="BP75" s="78" t="n">
        <v>65.3739856816295</v>
      </c>
      <c r="BQ75" s="78" t="n">
        <v>65.6066085673406</v>
      </c>
      <c r="BR75" s="78" t="n">
        <v>65.7528598740099</v>
      </c>
      <c r="BS75" s="78"/>
      <c r="BT75" s="90"/>
      <c r="BU75" s="118"/>
      <c r="BV75" s="66" t="n">
        <f aca="false">MAX(C75:BU75)</f>
        <v>65.7528598740099</v>
      </c>
    </row>
    <row r="76" customFormat="false" ht="14.1" hidden="false" customHeight="true" outlineLevel="0" collapsed="false">
      <c r="A76" s="76" t="n">
        <v>34.95</v>
      </c>
      <c r="B76" s="77" t="n">
        <f aca="false">IF(A76-$E$3&lt;0,0,A76-$E$3)</f>
        <v>3.41</v>
      </c>
      <c r="C76" s="70" t="n">
        <v>0</v>
      </c>
      <c r="D76" s="78" t="n">
        <v>1.66778223164548</v>
      </c>
      <c r="E76" s="78" t="n">
        <v>3.31419474955369</v>
      </c>
      <c r="F76" s="78" t="n">
        <v>4.9392455430989</v>
      </c>
      <c r="G76" s="78" t="n">
        <v>6.5271198158213</v>
      </c>
      <c r="H76" s="78" t="n">
        <v>8.07219352528405</v>
      </c>
      <c r="I76" s="78" t="n">
        <v>9.58290378128609</v>
      </c>
      <c r="J76" s="78" t="n">
        <v>11.067760978504</v>
      </c>
      <c r="K76" s="78" t="n">
        <v>12.5641908041502</v>
      </c>
      <c r="L76" s="78" t="n">
        <v>14.0394627102974</v>
      </c>
      <c r="M76" s="78" t="n">
        <v>15.493577232501</v>
      </c>
      <c r="N76" s="78" t="n">
        <v>16.9265333928635</v>
      </c>
      <c r="O76" s="78" t="n">
        <v>18.3383286208647</v>
      </c>
      <c r="P76" s="78" t="n">
        <v>19.7289586689291</v>
      </c>
      <c r="Q76" s="78" t="n">
        <v>21.1038293670608</v>
      </c>
      <c r="R76" s="78" t="n">
        <v>22.468510756893</v>
      </c>
      <c r="S76" s="78" t="n">
        <v>23.8139937744343</v>
      </c>
      <c r="T76" s="78" t="n">
        <v>25.1402379524391</v>
      </c>
      <c r="U76" s="78" t="n">
        <v>26.4472002578039</v>
      </c>
      <c r="V76" s="78" t="n">
        <v>27.7348349506431</v>
      </c>
      <c r="W76" s="78" t="n">
        <v>29.0030934329699</v>
      </c>
      <c r="X76" s="78" t="n">
        <v>30.2519240859951</v>
      </c>
      <c r="Y76" s="78" t="n">
        <v>31.4812720949387</v>
      </c>
      <c r="Z76" s="78" t="n">
        <v>32.6910792601204</v>
      </c>
      <c r="AA76" s="78" t="n">
        <v>33.8812837929392</v>
      </c>
      <c r="AB76" s="78" t="n">
        <v>35.0518200951816</v>
      </c>
      <c r="AC76" s="78" t="n">
        <v>36.2026185198951</v>
      </c>
      <c r="AD76" s="78" t="n">
        <v>37.3336051118349</v>
      </c>
      <c r="AE76" s="78" t="n">
        <v>38.4447013252207</v>
      </c>
      <c r="AF76" s="78" t="n">
        <v>39.5358237162313</v>
      </c>
      <c r="AG76" s="78" t="n">
        <v>40.6068836073021</v>
      </c>
      <c r="AH76" s="78" t="n">
        <v>41.6577867198619</v>
      </c>
      <c r="AI76" s="78" t="n">
        <v>42.6884327716504</v>
      </c>
      <c r="AJ76" s="78" t="n">
        <v>43.6987150341649</v>
      </c>
      <c r="AK76" s="78" t="n">
        <v>44.6885198450882</v>
      </c>
      <c r="AL76" s="78" t="n">
        <v>45.6577260697174</v>
      </c>
      <c r="AM76" s="78" t="n">
        <v>46.6062045044194</v>
      </c>
      <c r="AN76" s="78" t="n">
        <v>47.5338172139438</v>
      </c>
      <c r="AO76" s="78" t="n">
        <v>48.4404167929809</v>
      </c>
      <c r="AP76" s="78" t="n">
        <v>49.3258455405954</v>
      </c>
      <c r="AQ76" s="78" t="n">
        <v>50.1899345340238</v>
      </c>
      <c r="AR76" s="78" t="n">
        <v>51.0325025856832</v>
      </c>
      <c r="AS76" s="78" t="n">
        <v>51.8533550639705</v>
      </c>
      <c r="AT76" s="78" t="n">
        <v>52.6522825543525</v>
      </c>
      <c r="AU76" s="78" t="n">
        <v>53.4290593321193</v>
      </c>
      <c r="AV76" s="78" t="n">
        <v>54.183441611672</v>
      </c>
      <c r="AW76" s="78" t="n">
        <v>54.9151655288954</v>
      </c>
      <c r="AX76" s="78" t="n">
        <v>55.6239448024228</v>
      </c>
      <c r="AY76" s="78" t="n">
        <v>56.3432058456802</v>
      </c>
      <c r="AZ76" s="78" t="n">
        <v>57.1371985077603</v>
      </c>
      <c r="BA76" s="78" t="n">
        <v>57.9107743494917</v>
      </c>
      <c r="BB76" s="78" t="n">
        <v>58.6633795672087</v>
      </c>
      <c r="BC76" s="78" t="n">
        <v>59.394412673933</v>
      </c>
      <c r="BD76" s="78" t="n">
        <v>60.1032172343895</v>
      </c>
      <c r="BE76" s="78" t="n">
        <v>60.7890729483647</v>
      </c>
      <c r="BF76" s="78" t="n">
        <v>61.4511845655653</v>
      </c>
      <c r="BG76" s="78" t="n">
        <v>62.0886679024547</v>
      </c>
      <c r="BH76" s="78" t="n">
        <v>62.7005319068899</v>
      </c>
      <c r="BI76" s="78" t="n">
        <v>63.2856552056793</v>
      </c>
      <c r="BJ76" s="78" t="n">
        <v>63.8427547381916</v>
      </c>
      <c r="BK76" s="78" t="n">
        <v>64.3703426670975</v>
      </c>
      <c r="BL76" s="78" t="n">
        <v>64.866665240933</v>
      </c>
      <c r="BM76" s="78" t="n">
        <v>65.3296125252149</v>
      </c>
      <c r="BN76" s="78" t="n">
        <v>65.7565782356475</v>
      </c>
      <c r="BO76" s="78" t="n">
        <v>66.1442272500128</v>
      </c>
      <c r="BP76" s="78" t="n">
        <v>66.488073408933</v>
      </c>
      <c r="BQ76" s="78" t="n">
        <v>66.7816029811303</v>
      </c>
      <c r="BR76" s="78" t="n">
        <v>67.0139970056022</v>
      </c>
      <c r="BS76" s="78" t="n">
        <v>67.160104425933</v>
      </c>
      <c r="BT76" s="78"/>
      <c r="BU76" s="118"/>
      <c r="BV76" s="66" t="n">
        <f aca="false">MAX(C76:BU76)</f>
        <v>67.160104425933</v>
      </c>
    </row>
    <row r="77" customFormat="false" ht="14.1" hidden="false" customHeight="true" outlineLevel="0" collapsed="false">
      <c r="A77" s="76" t="n">
        <v>35</v>
      </c>
      <c r="B77" s="77" t="n">
        <f aca="false">IF(A77-$E$3&lt;0,0,A77-$E$3)</f>
        <v>3.46</v>
      </c>
      <c r="C77" s="119"/>
      <c r="D77" s="78" t="n">
        <v>1.6784658534101</v>
      </c>
      <c r="E77" s="78" t="n">
        <v>3.33573773286877</v>
      </c>
      <c r="F77" s="78" t="n">
        <v>4.97182347056814</v>
      </c>
      <c r="G77" s="78" t="n">
        <v>6.57236499470752</v>
      </c>
      <c r="H77" s="78" t="n">
        <v>8.12944640721661</v>
      </c>
      <c r="I77" s="78" t="n">
        <v>9.65243569001098</v>
      </c>
      <c r="J77" s="78" t="n">
        <v>11.1451714905146</v>
      </c>
      <c r="K77" s="78" t="n">
        <v>12.6533555338157</v>
      </c>
      <c r="L77" s="78" t="n">
        <v>14.1405556228561</v>
      </c>
      <c r="M77" s="78" t="n">
        <v>15.606772457973</v>
      </c>
      <c r="N77" s="78" t="n">
        <v>17.0520052911628</v>
      </c>
      <c r="O77" s="78" t="n">
        <v>18.4762518515748</v>
      </c>
      <c r="P77" s="78" t="n">
        <v>19.8795082661388</v>
      </c>
      <c r="Q77" s="78" t="n">
        <v>21.2641564519831</v>
      </c>
      <c r="R77" s="78" t="n">
        <v>22.6414959662528</v>
      </c>
      <c r="S77" s="78" t="n">
        <v>23.9998034816163</v>
      </c>
      <c r="T77" s="78" t="n">
        <v>25.3390399881106</v>
      </c>
      <c r="U77" s="78" t="n">
        <v>26.6591640341444</v>
      </c>
      <c r="V77" s="78" t="n">
        <v>27.960131594936</v>
      </c>
      <c r="W77" s="78" t="n">
        <v>29.2418959314376</v>
      </c>
      <c r="X77" s="78" t="n">
        <v>30.504407438861</v>
      </c>
      <c r="Y77" s="78" t="n">
        <v>31.7476134838151</v>
      </c>
      <c r="Z77" s="78" t="n">
        <v>32.9714582289539</v>
      </c>
      <c r="AA77" s="78" t="n">
        <v>34.1758824438971</v>
      </c>
      <c r="AB77" s="78" t="n">
        <v>35.3608233010369</v>
      </c>
      <c r="AC77" s="78" t="n">
        <v>36.5262141546673</v>
      </c>
      <c r="AD77" s="78" t="n">
        <v>37.6719843016765</v>
      </c>
      <c r="AE77" s="78" t="n">
        <v>38.7980587218059</v>
      </c>
      <c r="AF77" s="78" t="n">
        <v>39.904357795217</v>
      </c>
      <c r="AG77" s="78" t="n">
        <v>40.9907969947918</v>
      </c>
      <c r="AH77" s="78" t="n">
        <v>42.0572865502323</v>
      </c>
      <c r="AI77" s="78" t="n">
        <v>43.103731080597</v>
      </c>
      <c r="AJ77" s="78" t="n">
        <v>44.1300291914158</v>
      </c>
      <c r="AK77" s="78" t="n">
        <v>45.1360730319325</v>
      </c>
      <c r="AL77" s="78" t="n">
        <v>46.1217478073289</v>
      </c>
      <c r="AM77" s="78" t="n">
        <v>47.0869312399504</v>
      </c>
      <c r="AN77" s="78" t="n">
        <v>48.0314929725614</v>
      </c>
      <c r="AO77" s="78" t="n">
        <v>48.9552939054646</v>
      </c>
      <c r="AP77" s="78" t="n">
        <v>49.8581854578715</v>
      </c>
      <c r="AQ77" s="78" t="n">
        <v>50.7400087421625</v>
      </c>
      <c r="AR77" s="78" t="n">
        <v>51.6005936375265</v>
      </c>
      <c r="AS77" s="78" t="n">
        <v>52.4397577468342</v>
      </c>
      <c r="AT77" s="78" t="n">
        <v>53.2573052173324</v>
      </c>
      <c r="AU77" s="78" t="n">
        <v>54.0530254016682</v>
      </c>
      <c r="AV77" s="78" t="n">
        <v>54.8266913306294</v>
      </c>
      <c r="AW77" s="78" t="n">
        <v>55.5780579624854</v>
      </c>
      <c r="AX77" s="78" t="n">
        <v>56.306860165503</v>
      </c>
      <c r="AY77" s="78" t="n">
        <v>57.0128103794687</v>
      </c>
      <c r="AZ77" s="78" t="n">
        <v>57.7690243304751</v>
      </c>
      <c r="BA77" s="78" t="n">
        <v>58.5622350699349</v>
      </c>
      <c r="BB77" s="78" t="n">
        <v>59.335049095496</v>
      </c>
      <c r="BC77" s="78" t="n">
        <v>60.0869131488776</v>
      </c>
      <c r="BD77" s="78" t="n">
        <v>60.8172263354444</v>
      </c>
      <c r="BE77" s="78" t="n">
        <v>61.5253328663781</v>
      </c>
      <c r="BF77" s="78" t="n">
        <v>62.2105131508152</v>
      </c>
      <c r="BG77" s="78" t="n">
        <v>62.8719727216239</v>
      </c>
      <c r="BH77" s="78" t="n">
        <v>63.5088282660097</v>
      </c>
      <c r="BI77" s="78" t="n">
        <v>64.1200897078163</v>
      </c>
      <c r="BJ77" s="78" t="n">
        <v>64.7046367781784</v>
      </c>
      <c r="BK77" s="78" t="n">
        <v>65.2611876800208</v>
      </c>
      <c r="BL77" s="78" t="n">
        <v>65.7882560412337</v>
      </c>
      <c r="BM77" s="78" t="n">
        <v>66.2840898374444</v>
      </c>
      <c r="BN77" s="78" t="n">
        <v>66.7465812120299</v>
      </c>
      <c r="BO77" s="78" t="n">
        <v>67.1731264473587</v>
      </c>
      <c r="BP77" s="78" t="n">
        <v>67.5603937056354</v>
      </c>
      <c r="BQ77" s="78" t="n">
        <v>67.9039012454444</v>
      </c>
      <c r="BR77" s="78" t="n">
        <v>68.1971417502194</v>
      </c>
      <c r="BS77" s="78" t="n">
        <v>68.4293069134521</v>
      </c>
      <c r="BT77" s="78" t="n">
        <v>68.5752704474444</v>
      </c>
      <c r="BU77" s="118"/>
      <c r="BV77" s="66" t="n">
        <f aca="false">MAX(C77:BU77)</f>
        <v>68.5752704474444</v>
      </c>
    </row>
    <row r="78" customFormat="false" ht="14.1" hidden="false" customHeight="true" outlineLevel="0" collapsed="false">
      <c r="A78" s="76" t="n">
        <v>35.05</v>
      </c>
      <c r="B78" s="77" t="n">
        <f aca="false">IF(A78-$E$3&lt;0,0,A78-$E$3)</f>
        <v>3.51</v>
      </c>
      <c r="C78" s="119"/>
      <c r="D78" s="78" t="n">
        <v>1.68903541633868</v>
      </c>
      <c r="E78" s="78" t="n">
        <v>3.35704898174708</v>
      </c>
      <c r="F78" s="78" t="n">
        <v>5.00404837599241</v>
      </c>
      <c r="G78" s="78" t="n">
        <v>6.61710867075247</v>
      </c>
      <c r="H78" s="78" t="n">
        <v>8.18605847967</v>
      </c>
      <c r="I78" s="78" t="n">
        <v>9.72118217079514</v>
      </c>
      <c r="J78" s="78" t="n">
        <v>11.2226327887374</v>
      </c>
      <c r="K78" s="78" t="n">
        <v>12.7415200597039</v>
      </c>
      <c r="L78" s="78" t="n">
        <v>14.2405071756968</v>
      </c>
      <c r="M78" s="78" t="n">
        <v>15.7186815570827</v>
      </c>
      <c r="N78" s="78" t="n">
        <v>17.1760426685601</v>
      </c>
      <c r="O78" s="78" t="n">
        <v>18.6125885176127</v>
      </c>
      <c r="P78" s="78" t="n">
        <v>20.0283155798153</v>
      </c>
      <c r="Q78" s="78" t="n">
        <v>21.4232187192658</v>
      </c>
      <c r="R78" s="78" t="n">
        <v>22.8124652609164</v>
      </c>
      <c r="S78" s="78" t="n">
        <v>24.1834349591705</v>
      </c>
      <c r="T78" s="78" t="n">
        <v>25.5354976675018</v>
      </c>
      <c r="U78" s="78" t="n">
        <v>26.8686134296648</v>
      </c>
      <c r="V78" s="78" t="n">
        <v>28.1827398408922</v>
      </c>
      <c r="W78" s="78" t="n">
        <v>29.4778319161938</v>
      </c>
      <c r="X78" s="78" t="n">
        <v>30.7538419491389</v>
      </c>
      <c r="Y78" s="78" t="n">
        <v>32.0107193602345</v>
      </c>
      <c r="Z78" s="78" t="n">
        <v>33.2484105339128</v>
      </c>
      <c r="AA78" s="78" t="n">
        <v>34.4668586430247</v>
      </c>
      <c r="AB78" s="78" t="n">
        <v>35.6660034596022</v>
      </c>
      <c r="AC78" s="78" t="n">
        <v>36.8457811505027</v>
      </c>
      <c r="AD78" s="78" t="n">
        <v>38.0061240563733</v>
      </c>
      <c r="AE78" s="78" t="n">
        <v>39.1469604521723</v>
      </c>
      <c r="AF78" s="78" t="n">
        <v>40.268214287256</v>
      </c>
      <c r="AG78" s="78" t="n">
        <v>41.3698049027693</v>
      </c>
      <c r="AH78" s="78" t="n">
        <v>42.4516467237666</v>
      </c>
      <c r="AI78" s="78" t="n">
        <v>43.5136489231299</v>
      </c>
      <c r="AJ78" s="78" t="n">
        <v>44.5557150539221</v>
      </c>
      <c r="AK78" s="78" t="n">
        <v>45.5777426463171</v>
      </c>
      <c r="AL78" s="78" t="n">
        <v>46.5796227646583</v>
      </c>
      <c r="AM78" s="78" t="n">
        <v>47.5612395194987</v>
      </c>
      <c r="AN78" s="78" t="n">
        <v>48.5224695286465</v>
      </c>
      <c r="AO78" s="78" t="n">
        <v>49.4631813202446</v>
      </c>
      <c r="AP78" s="78" t="n">
        <v>50.3832346697203</v>
      </c>
      <c r="AQ78" s="78" t="n">
        <v>51.2824798609985</v>
      </c>
      <c r="AR78" s="78" t="n">
        <v>52.1607568606167</v>
      </c>
      <c r="AS78" s="78" t="n">
        <v>53.0178943912395</v>
      </c>
      <c r="AT78" s="78" t="n">
        <v>53.8537088884325</v>
      </c>
      <c r="AU78" s="78" t="n">
        <v>54.6680033212892</v>
      </c>
      <c r="AV78" s="78" t="n">
        <v>55.4605658534326</v>
      </c>
      <c r="AW78" s="78" t="n">
        <v>56.2311683157875</v>
      </c>
      <c r="AX78" s="78" t="n">
        <v>56.979564456027</v>
      </c>
      <c r="AY78" s="78" t="n">
        <v>57.7054879212861</v>
      </c>
      <c r="AZ78" s="78" t="n">
        <v>58.4086499200041</v>
      </c>
      <c r="BA78" s="78" t="n">
        <v>59.2026538903346</v>
      </c>
      <c r="BB78" s="78" t="n">
        <v>59.9950827071743</v>
      </c>
      <c r="BC78" s="78" t="n">
        <v>60.7671349165651</v>
      </c>
      <c r="BD78" s="78" t="n">
        <v>61.5182578056111</v>
      </c>
      <c r="BE78" s="78" t="n">
        <v>62.2478510720206</v>
      </c>
      <c r="BF78" s="78" t="n">
        <v>62.9552595734313</v>
      </c>
      <c r="BG78" s="78" t="n">
        <v>63.6397644283304</v>
      </c>
      <c r="BH78" s="78" t="n">
        <v>64.3005719527471</v>
      </c>
      <c r="BI78" s="78" t="n">
        <v>64.9367997046294</v>
      </c>
      <c r="BJ78" s="78" t="n">
        <v>65.5474585838074</v>
      </c>
      <c r="BK78" s="78" t="n">
        <v>66.1314294257423</v>
      </c>
      <c r="BL78" s="78" t="n">
        <v>66.6874316969147</v>
      </c>
      <c r="BM78" s="78" t="n">
        <v>67.2139804904345</v>
      </c>
      <c r="BN78" s="78" t="n">
        <v>67.7093255090206</v>
      </c>
      <c r="BO78" s="78" t="n">
        <v>68.1713609739096</v>
      </c>
      <c r="BP78" s="78" t="n">
        <v>68.5974857341346</v>
      </c>
      <c r="BQ78" s="78" t="n">
        <v>68.9843712363227</v>
      </c>
      <c r="BR78" s="78" t="n">
        <v>69.3275401570206</v>
      </c>
      <c r="BS78" s="78" t="n">
        <v>69.6204915943732</v>
      </c>
      <c r="BT78" s="78" t="n">
        <v>69.8524278963667</v>
      </c>
      <c r="BU78" s="118" t="n">
        <v>69.9982475440206</v>
      </c>
      <c r="BV78" s="66" t="n">
        <f aca="false">MAX(C78:BU78)</f>
        <v>69.9982475440206</v>
      </c>
    </row>
    <row r="79" customFormat="false" ht="14.1" hidden="false" customHeight="true" outlineLevel="0" collapsed="false">
      <c r="A79" s="76" t="n">
        <v>35.1</v>
      </c>
      <c r="B79" s="77" t="n">
        <f aca="false">IF(A79-$E$3&lt;0,0,A79-$E$3)</f>
        <v>3.56</v>
      </c>
      <c r="C79" s="119"/>
      <c r="D79" s="89"/>
      <c r="E79" s="89" t="n">
        <v>3.3781330187218</v>
      </c>
      <c r="F79" s="78" t="n">
        <v>5.03592723245403</v>
      </c>
      <c r="G79" s="78" t="n">
        <v>6.66136109996587</v>
      </c>
      <c r="H79" s="78" t="n">
        <v>8.24204303563454</v>
      </c>
      <c r="I79" s="78" t="n">
        <v>9.78915972992453</v>
      </c>
      <c r="J79" s="78" t="n">
        <v>11.3028608402756</v>
      </c>
      <c r="K79" s="78" t="n">
        <v>12.8287052304205</v>
      </c>
      <c r="L79" s="78" t="n">
        <v>14.3393413895056</v>
      </c>
      <c r="M79" s="78" t="n">
        <v>15.8293318506713</v>
      </c>
      <c r="N79" s="78" t="n">
        <v>17.2986762754874</v>
      </c>
      <c r="O79" s="78" t="n">
        <v>18.7473729301056</v>
      </c>
      <c r="P79" s="78" t="n">
        <v>20.1754186148989</v>
      </c>
      <c r="Q79" s="78" t="n">
        <v>21.5828085895869</v>
      </c>
      <c r="R79" s="78" t="n">
        <v>22.9814631655307</v>
      </c>
      <c r="S79" s="78" t="n">
        <v>24.3649367385791</v>
      </c>
      <c r="T79" s="78" t="n">
        <v>25.7296636803864</v>
      </c>
      <c r="U79" s="78" t="n">
        <v>27.0756054500314</v>
      </c>
      <c r="V79" s="78" t="n">
        <v>28.4027211745633</v>
      </c>
      <c r="W79" s="78" t="n">
        <v>29.7109675258951</v>
      </c>
      <c r="X79" s="78" t="n">
        <v>31.0002985889725</v>
      </c>
      <c r="Y79" s="78" t="n">
        <v>32.2706657204216</v>
      </c>
      <c r="Z79" s="78" t="n">
        <v>33.5220173967891</v>
      </c>
      <c r="AA79" s="78" t="n">
        <v>34.7542990513893</v>
      </c>
      <c r="AB79" s="78" t="n">
        <v>35.9674528986526</v>
      </c>
      <c r="AC79" s="78" t="n">
        <v>37.1614177447402</v>
      </c>
      <c r="AD79" s="78" t="n">
        <v>38.3361287830371</v>
      </c>
      <c r="AE79" s="78" t="n">
        <v>39.4915173729617</v>
      </c>
      <c r="AF79" s="78" t="n">
        <v>40.6275108003304</v>
      </c>
      <c r="AG79" s="78" t="n">
        <v>41.7440320172841</v>
      </c>
      <c r="AH79" s="78" t="n">
        <v>42.8409993595158</v>
      </c>
      <c r="AI79" s="78" t="n">
        <v>43.9183262382274</v>
      </c>
      <c r="AJ79" s="78" t="n">
        <v>44.975920803881</v>
      </c>
      <c r="AK79" s="78" t="n">
        <v>46.0136855783858</v>
      </c>
      <c r="AL79" s="78" t="n">
        <v>47.031517051861</v>
      </c>
      <c r="AM79" s="78" t="n">
        <v>48.0293052395282</v>
      </c>
      <c r="AN79" s="78" t="n">
        <v>49.0069331935888</v>
      </c>
      <c r="AO79" s="78" t="n">
        <v>49.9642764641095</v>
      </c>
      <c r="AP79" s="78" t="n">
        <v>50.9012025019496</v>
      </c>
      <c r="AQ79" s="78" t="n">
        <v>51.8175699955662</v>
      </c>
      <c r="AR79" s="78" t="n">
        <v>52.7132281320956</v>
      </c>
      <c r="AS79" s="78" t="n">
        <v>53.5880157713529</v>
      </c>
      <c r="AT79" s="78" t="n">
        <v>54.4417605192525</v>
      </c>
      <c r="AU79" s="78" t="n">
        <v>55.274277684516</v>
      </c>
      <c r="AV79" s="78" t="n">
        <v>56.0853690992692</v>
      </c>
      <c r="AW79" s="78" t="n">
        <v>56.8748217800611</v>
      </c>
      <c r="AX79" s="78" t="n">
        <v>57.6424064007122</v>
      </c>
      <c r="AY79" s="78" t="n">
        <v>58.3878755419153</v>
      </c>
      <c r="AZ79" s="78" t="n">
        <v>59.1109616742016</v>
      </c>
      <c r="BA79" s="78" t="n">
        <v>59.832493319037</v>
      </c>
      <c r="BB79" s="78" t="n">
        <v>60.6439861197664</v>
      </c>
      <c r="BC79" s="78" t="n">
        <v>61.4356330139859</v>
      </c>
      <c r="BD79" s="78" t="n">
        <v>62.2069234072064</v>
      </c>
      <c r="BE79" s="78" t="n">
        <v>62.9573051319169</v>
      </c>
      <c r="BF79" s="78" t="n">
        <v>63.686178478169</v>
      </c>
      <c r="BG79" s="78" t="n">
        <v>64.3928889500568</v>
      </c>
      <c r="BH79" s="78" t="n">
        <v>65.0767183754179</v>
      </c>
      <c r="BI79" s="78" t="n">
        <v>65.7368738534426</v>
      </c>
      <c r="BJ79" s="78" t="n">
        <v>66.3724738128214</v>
      </c>
      <c r="BK79" s="78" t="n">
        <v>66.9825301293708</v>
      </c>
      <c r="BL79" s="78" t="n">
        <v>67.5659247428785</v>
      </c>
      <c r="BM79" s="78" t="n">
        <v>68.1213783833809</v>
      </c>
      <c r="BN79" s="78" t="n">
        <v>68.6474076092076</v>
      </c>
      <c r="BO79" s="78" t="n">
        <v>69.142263850169</v>
      </c>
      <c r="BP79" s="78" t="n">
        <v>69.6038434053617</v>
      </c>
      <c r="BQ79" s="78" t="n">
        <v>70.0295476904828</v>
      </c>
      <c r="BR79" s="78" t="n">
        <v>70.4160514365824</v>
      </c>
      <c r="BS79" s="78" t="n">
        <v>70.758881738169</v>
      </c>
      <c r="BT79" s="78" t="n">
        <v>71.0515441080993</v>
      </c>
      <c r="BU79" s="118" t="n">
        <v>71.2832515488537</v>
      </c>
      <c r="BV79" s="66" t="n">
        <f aca="false">MAX(C79:BU79)</f>
        <v>71.2832515488537</v>
      </c>
    </row>
    <row r="80" customFormat="false" ht="14.1" hidden="false" customHeight="true" outlineLevel="0" collapsed="false">
      <c r="A80" s="76" t="n">
        <v>35.15</v>
      </c>
      <c r="B80" s="77" t="n">
        <f aca="false">IF(A80-$E$3&lt;0,0,A80-$E$3)</f>
        <v>3.61</v>
      </c>
      <c r="C80" s="119"/>
      <c r="D80" s="89"/>
      <c r="E80" s="89"/>
      <c r="F80" s="89" t="n">
        <v>5.06746676673644</v>
      </c>
      <c r="G80" s="78" t="n">
        <v>6.70513216610291</v>
      </c>
      <c r="H80" s="78" t="n">
        <v>8.29741288051823</v>
      </c>
      <c r="I80" s="78" t="n">
        <v>9.8563842626747</v>
      </c>
      <c r="J80" s="78" t="n">
        <v>11.3821927016263</v>
      </c>
      <c r="K80" s="78" t="n">
        <v>12.9149311249492</v>
      </c>
      <c r="L80" s="78" t="n">
        <v>14.4370813915017</v>
      </c>
      <c r="M80" s="78" t="n">
        <v>15.9387496359122</v>
      </c>
      <c r="N80" s="78" t="n">
        <v>17.4199357020291</v>
      </c>
      <c r="O80" s="78" t="n">
        <v>18.8806380965266</v>
      </c>
      <c r="P80" s="78" t="n">
        <v>20.3208539225609</v>
      </c>
      <c r="Q80" s="78" t="n">
        <v>21.7405788092425</v>
      </c>
      <c r="R80" s="78" t="n">
        <v>23.1485324776949</v>
      </c>
      <c r="S80" s="78" t="n">
        <v>24.5443554547273</v>
      </c>
      <c r="T80" s="78" t="n">
        <v>25.9215886417976</v>
      </c>
      <c r="U80" s="78" t="n">
        <v>27.2801948388946</v>
      </c>
      <c r="V80" s="78" t="n">
        <v>28.6201346229662</v>
      </c>
      <c r="W80" s="78" t="n">
        <v>29.9413662327043</v>
      </c>
      <c r="X80" s="78" t="n">
        <v>31.2438454453186</v>
      </c>
      <c r="Y80" s="78" t="n">
        <v>32.5275254445821</v>
      </c>
      <c r="Z80" s="78" t="n">
        <v>33.7923566793523</v>
      </c>
      <c r="AA80" s="78" t="n">
        <v>35.0382867116832</v>
      </c>
      <c r="AB80" s="78" t="n">
        <v>36.265260053539</v>
      </c>
      <c r="AC80" s="78" t="n">
        <v>37.4732179910085</v>
      </c>
      <c r="AD80" s="78" t="n">
        <v>38.6620983947811</v>
      </c>
      <c r="AE80" s="78" t="n">
        <v>39.8318355154991</v>
      </c>
      <c r="AF80" s="78" t="n">
        <v>40.9823597624242</v>
      </c>
      <c r="AG80" s="78" t="n">
        <v>42.1135974636563</v>
      </c>
      <c r="AH80" s="78" t="n">
        <v>43.2254706059119</v>
      </c>
      <c r="AI80" s="78" t="n">
        <v>44.3178965516026</v>
      </c>
      <c r="AJ80" s="78" t="n">
        <v>45.3907877306407</v>
      </c>
      <c r="AK80" s="78" t="n">
        <v>46.4440513040396</v>
      </c>
      <c r="AL80" s="78" t="n">
        <v>47.4775887959489</v>
      </c>
      <c r="AM80" s="78" t="n">
        <v>48.4912956902671</v>
      </c>
      <c r="AN80" s="78" t="n">
        <v>49.4850609873868</v>
      </c>
      <c r="AO80" s="78" t="n">
        <v>50.4587667159269</v>
      </c>
      <c r="AP80" s="78" t="n">
        <v>51.4122873934798</v>
      </c>
      <c r="AQ80" s="78" t="n">
        <v>52.3454894294076</v>
      </c>
      <c r="AR80" s="78" t="n">
        <v>53.2582304615271</v>
      </c>
      <c r="AS80" s="78" t="n">
        <v>54.1503586170848</v>
      </c>
      <c r="AT80" s="78" t="n">
        <v>55.0217116866683</v>
      </c>
      <c r="AU80" s="78" t="n">
        <v>55.8721161975632</v>
      </c>
      <c r="AV80" s="78" t="n">
        <v>56.7013863704268</v>
      </c>
      <c r="AW80" s="78" t="n">
        <v>57.5093229398917</v>
      </c>
      <c r="AX80" s="78" t="n">
        <v>58.2957118156394</v>
      </c>
      <c r="AY80" s="78" t="n">
        <v>59.0603225553687</v>
      </c>
      <c r="AZ80" s="78" t="n">
        <v>59.8029066145961</v>
      </c>
      <c r="BA80" s="78" t="n">
        <v>60.5231953299259</v>
      </c>
      <c r="BB80" s="78" t="n">
        <v>61.2822232588989</v>
      </c>
      <c r="BC80" s="78" t="n">
        <v>62.0929145348808</v>
      </c>
      <c r="BD80" s="78" t="n">
        <v>62.8837795064801</v>
      </c>
      <c r="BE80" s="78" t="n">
        <v>63.6543080835303</v>
      </c>
      <c r="BF80" s="78" t="n">
        <v>64.4039486439053</v>
      </c>
      <c r="BG80" s="78" t="n">
        <v>65.13210207</v>
      </c>
      <c r="BH80" s="78" t="n">
        <v>65.8381145123649</v>
      </c>
      <c r="BI80" s="78" t="n">
        <v>66.5212685081879</v>
      </c>
      <c r="BJ80" s="78" t="n">
        <v>67.1807719398207</v>
      </c>
      <c r="BK80" s="78" t="n">
        <v>67.815744106696</v>
      </c>
      <c r="BL80" s="78" t="n">
        <v>68.4251978606168</v>
      </c>
      <c r="BM80" s="78" t="n">
        <v>69.0080162456972</v>
      </c>
      <c r="BN80" s="78" t="n">
        <v>69.5629212555296</v>
      </c>
      <c r="BO80" s="78" t="n">
        <v>70.0884309136633</v>
      </c>
      <c r="BP80" s="78" t="n">
        <v>70.582798377</v>
      </c>
      <c r="BQ80" s="78" t="n">
        <v>71.0439220224962</v>
      </c>
      <c r="BR80" s="78" t="n">
        <v>71.4692058325135</v>
      </c>
      <c r="BS80" s="78" t="n">
        <v>71.8553278225245</v>
      </c>
      <c r="BT80" s="78" t="n">
        <v>72.197819505</v>
      </c>
      <c r="BU80" s="118" t="n">
        <v>72.4901928075079</v>
      </c>
      <c r="BV80" s="66" t="n">
        <f aca="false">MAX(C80:BU80)</f>
        <v>72.4901928075079</v>
      </c>
    </row>
    <row r="81" customFormat="false" ht="14.1" hidden="false" customHeight="true" outlineLevel="0" collapsed="false">
      <c r="A81" s="76" t="n">
        <v>35.2</v>
      </c>
      <c r="B81" s="77" t="n">
        <f aca="false">IF(A81-$E$3&lt;0,0,A81-$E$3)</f>
        <v>3.66</v>
      </c>
      <c r="C81" s="119"/>
      <c r="D81" s="89"/>
      <c r="E81" s="89"/>
      <c r="F81" s="89"/>
      <c r="G81" s="89" t="n">
        <v>6.74843139945695</v>
      </c>
      <c r="H81" s="78" t="n">
        <v>8.35218035696836</v>
      </c>
      <c r="I81" s="78" t="n">
        <v>9.92287108463254</v>
      </c>
      <c r="J81" s="78" t="n">
        <v>11.4606468161824</v>
      </c>
      <c r="K81" s="78" t="n">
        <v>13.0002170921406</v>
      </c>
      <c r="L81" s="78" t="n">
        <v>14.5337494615828</v>
      </c>
      <c r="M81" s="78" t="n">
        <v>16.046960239517</v>
      </c>
      <c r="N81" s="78" t="n">
        <v>17.5398494386071</v>
      </c>
      <c r="O81" s="78" t="n">
        <v>19.0124157892892</v>
      </c>
      <c r="P81" s="78" t="n">
        <v>20.4646566771585</v>
      </c>
      <c r="Q81" s="78" t="n">
        <v>21.8965680764703</v>
      </c>
      <c r="R81" s="78" t="n">
        <v>23.3137143608528</v>
      </c>
      <c r="S81" s="78" t="n">
        <v>24.7217359486655</v>
      </c>
      <c r="T81" s="78" t="n">
        <v>26.1113212052943</v>
      </c>
      <c r="U81" s="78" t="n">
        <v>27.4824342023499</v>
      </c>
      <c r="V81" s="78" t="n">
        <v>28.8350368904933</v>
      </c>
      <c r="W81" s="78" t="n">
        <v>30.1690889914779</v>
      </c>
      <c r="X81" s="78" t="n">
        <v>31.4845478828249</v>
      </c>
      <c r="Y81" s="78" t="n">
        <v>32.7813684744837</v>
      </c>
      <c r="Z81" s="78" t="n">
        <v>34.059503076762</v>
      </c>
      <c r="AA81" s="78" t="n">
        <v>35.3189012587284</v>
      </c>
      <c r="AB81" s="78" t="n">
        <v>36.5595096962031</v>
      </c>
      <c r="AC81" s="78" t="n">
        <v>37.781272008349</v>
      </c>
      <c r="AD81" s="78" t="n">
        <v>38.9841285817587</v>
      </c>
      <c r="AE81" s="78" t="n">
        <v>40.1680163808031</v>
      </c>
      <c r="AF81" s="78" t="n">
        <v>41.3328687428523</v>
      </c>
      <c r="AG81" s="78" t="n">
        <v>42.4786151568097</v>
      </c>
      <c r="AH81" s="78" t="n">
        <v>43.6051810231959</v>
      </c>
      <c r="AI81" s="78" t="n">
        <v>44.7124873937917</v>
      </c>
      <c r="AJ81" s="78" t="n">
        <v>45.8004506885789</v>
      </c>
      <c r="AK81" s="78" t="n">
        <v>46.868982387409</v>
      </c>
      <c r="AL81" s="78" t="n">
        <v>47.9179886934659</v>
      </c>
      <c r="AM81" s="78" t="n">
        <v>48.9473701651654</v>
      </c>
      <c r="AN81" s="78" t="n">
        <v>49.9570213126333</v>
      </c>
      <c r="AO81" s="78" t="n">
        <v>50.9468301543197</v>
      </c>
      <c r="AP81" s="78" t="n">
        <v>51.9166777286055</v>
      </c>
      <c r="AQ81" s="78" t="n">
        <v>52.8664375544305</v>
      </c>
      <c r="AR81" s="78" t="n">
        <v>53.7959750339795</v>
      </c>
      <c r="AS81" s="78" t="n">
        <v>54.70514678927</v>
      </c>
      <c r="AT81" s="78" t="n">
        <v>55.5937999230449</v>
      </c>
      <c r="AU81" s="78" t="n">
        <v>56.4617711926228</v>
      </c>
      <c r="AV81" s="78" t="n">
        <v>57.3088860832193</v>
      </c>
      <c r="AW81" s="78" t="n">
        <v>58.1349577646184</v>
      </c>
      <c r="AX81" s="78" t="n">
        <v>58.9397859118155</v>
      </c>
      <c r="AY81" s="78" t="n">
        <v>59.7231553661839</v>
      </c>
      <c r="AZ81" s="78" t="n">
        <v>60.484834608603</v>
      </c>
      <c r="BA81" s="78" t="n">
        <v>61.224574009504</v>
      </c>
      <c r="BB81" s="78" t="n">
        <v>61.9421038124926</v>
      </c>
      <c r="BC81" s="78" t="n">
        <v>62.7394447579542</v>
      </c>
      <c r="BD81" s="78" t="n">
        <v>63.5493345091886</v>
      </c>
      <c r="BE81" s="78" t="n">
        <v>64.3394175581677</v>
      </c>
      <c r="BF81" s="78" t="n">
        <v>65.1091843190476</v>
      </c>
      <c r="BG81" s="78" t="n">
        <v>65.8580837150871</v>
      </c>
      <c r="BH81" s="78" t="n">
        <v>66.5855172210244</v>
      </c>
      <c r="BI81" s="78" t="n">
        <v>67.2908316338664</v>
      </c>
      <c r="BJ81" s="78" t="n">
        <v>67.9733102001514</v>
      </c>
      <c r="BK81" s="78" t="n">
        <v>68.6321615853922</v>
      </c>
      <c r="BL81" s="78" t="n">
        <v>69.266505959764</v>
      </c>
      <c r="BM81" s="78" t="n">
        <v>69.8753571510562</v>
      </c>
      <c r="BN81" s="78" t="n">
        <v>70.4575993077093</v>
      </c>
      <c r="BO81" s="78" t="n">
        <v>71.0119556868717</v>
      </c>
      <c r="BP81" s="78" t="n">
        <v>71.5369457773124</v>
      </c>
      <c r="BQ81" s="78" t="n">
        <v>72.0308244630244</v>
      </c>
      <c r="BR81" s="78" t="n">
        <v>72.4914921988242</v>
      </c>
      <c r="BS81" s="78" t="n">
        <v>72.9163555337376</v>
      </c>
      <c r="BT81" s="78" t="n">
        <v>73.3020957676601</v>
      </c>
      <c r="BU81" s="118" t="n">
        <v>73.6442488310244</v>
      </c>
      <c r="BV81" s="66" t="n">
        <f aca="false">MAX(C81:BU81)</f>
        <v>73.6442488310244</v>
      </c>
    </row>
    <row r="82" customFormat="false" ht="14.1" hidden="false" customHeight="true" outlineLevel="0" collapsed="false">
      <c r="A82" s="76" t="n">
        <v>35.25</v>
      </c>
      <c r="B82" s="77" t="n">
        <f aca="false">IF(A82-$E$3&lt;0,0,A82-$E$3)</f>
        <v>3.71</v>
      </c>
      <c r="C82" s="119"/>
      <c r="D82" s="89"/>
      <c r="E82" s="89"/>
      <c r="F82" s="89"/>
      <c r="G82" s="89"/>
      <c r="H82" s="89" t="n">
        <v>8.4063573680933</v>
      </c>
      <c r="I82" s="78" t="n">
        <v>9.98863496098853</v>
      </c>
      <c r="J82" s="78" t="n">
        <v>11.5382409592409</v>
      </c>
      <c r="K82" s="78" t="n">
        <v>13.0845817876329</v>
      </c>
      <c r="L82" s="78" t="n">
        <v>14.629367075452</v>
      </c>
      <c r="M82" s="78" t="n">
        <v>16.1539880674423</v>
      </c>
      <c r="N82" s="78" t="n">
        <v>17.6584449326497</v>
      </c>
      <c r="O82" s="78" t="n">
        <v>19.1427366097772</v>
      </c>
      <c r="P82" s="78" t="n">
        <v>20.6068607480387</v>
      </c>
      <c r="Q82" s="78" t="n">
        <v>22.0508136443999</v>
      </c>
      <c r="R82" s="78" t="n">
        <v>23.4770484308529</v>
      </c>
      <c r="S82" s="78" t="n">
        <v>24.8971213633124</v>
      </c>
      <c r="T82" s="78" t="n">
        <v>26.2989081683853</v>
      </c>
      <c r="U82" s="78" t="n">
        <v>27.6823741247088</v>
      </c>
      <c r="V82" s="78" t="n">
        <v>29.0474824857116</v>
      </c>
      <c r="W82" s="78" t="n">
        <v>30.394194378341</v>
      </c>
      <c r="X82" s="78" t="n">
        <v>31.7224686950038</v>
      </c>
      <c r="Y82" s="78" t="n">
        <v>33.0322619781377</v>
      </c>
      <c r="Z82" s="78" t="n">
        <v>34.3235282967658</v>
      </c>
      <c r="AA82" s="78" t="n">
        <v>35.5962191143171</v>
      </c>
      <c r="AB82" s="78" t="n">
        <v>36.8502831469196</v>
      </c>
      <c r="AC82" s="78" t="n">
        <v>38.0856662112768</v>
      </c>
      <c r="AD82" s="78" t="n">
        <v>39.302311061144</v>
      </c>
      <c r="AE82" s="78" t="n">
        <v>40.5001572112973</v>
      </c>
      <c r="AF82" s="78" t="n">
        <v>41.6791407477635</v>
      </c>
      <c r="AG82" s="78" t="n">
        <v>42.8391941229196</v>
      </c>
      <c r="AH82" s="78" t="n">
        <v>43.980245933904</v>
      </c>
      <c r="AI82" s="78" t="n">
        <v>45.1022206825773</v>
      </c>
      <c r="AJ82" s="78" t="n">
        <v>46.2050385150398</v>
      </c>
      <c r="AK82" s="78" t="n">
        <v>47.2886149384483</v>
      </c>
      <c r="AL82" s="78" t="n">
        <v>48.3528605125592</v>
      </c>
      <c r="AM82" s="78" t="n">
        <v>49.3976805130687</v>
      </c>
      <c r="AN82" s="78" t="n">
        <v>50.4229745633889</v>
      </c>
      <c r="AO82" s="78" t="n">
        <v>51.4286362310089</v>
      </c>
      <c r="AP82" s="78" t="n">
        <v>52.4145525839935</v>
      </c>
      <c r="AQ82" s="78" t="n">
        <v>53.3806037024819</v>
      </c>
      <c r="AR82" s="78" t="n">
        <v>54.3266621392155</v>
      </c>
      <c r="AS82" s="78" t="n">
        <v>55.2525923221341</v>
      </c>
      <c r="AT82" s="78" t="n">
        <v>56.1582498908882</v>
      </c>
      <c r="AU82" s="78" t="n">
        <v>57.0434809576728</v>
      </c>
      <c r="AV82" s="78" t="n">
        <v>57.908121281042</v>
      </c>
      <c r="AW82" s="78" t="n">
        <v>58.7519953392222</v>
      </c>
      <c r="AX82" s="78" t="n">
        <v>59.5749152868109</v>
      </c>
      <c r="AY82" s="78" t="n">
        <v>60.3766797754924</v>
      </c>
      <c r="AZ82" s="78" t="n">
        <v>61.1570726153317</v>
      </c>
      <c r="BA82" s="78" t="n">
        <v>61.9158612481025</v>
      </c>
      <c r="BB82" s="78" t="n">
        <v>62.6527949976201</v>
      </c>
      <c r="BC82" s="78" t="n">
        <v>63.3756522460787</v>
      </c>
      <c r="BD82" s="78" t="n">
        <v>64.2040549859383</v>
      </c>
      <c r="BE82" s="78" t="n">
        <v>65.0131432124252</v>
      </c>
      <c r="BF82" s="78" t="n">
        <v>65.8024443387841</v>
      </c>
      <c r="BG82" s="78" t="n">
        <v>66.5714492834937</v>
      </c>
      <c r="BH82" s="78" t="n">
        <v>67.3196075151977</v>
      </c>
      <c r="BI82" s="78" t="n">
        <v>68.0463211009776</v>
      </c>
      <c r="BJ82" s="78" t="n">
        <v>68.7509374842967</v>
      </c>
      <c r="BK82" s="78" t="n">
        <v>69.4327406210437</v>
      </c>
      <c r="BL82" s="78" t="n">
        <v>70.0909399598925</v>
      </c>
      <c r="BM82" s="78" t="n">
        <v>70.7246565417607</v>
      </c>
      <c r="BN82" s="78" t="n">
        <v>71.3329051704244</v>
      </c>
      <c r="BO82" s="78" t="n">
        <v>71.9145710986503</v>
      </c>
      <c r="BP82" s="78" t="n">
        <v>72.4683788471427</v>
      </c>
      <c r="BQ82" s="78" t="n">
        <v>72.9928493698902</v>
      </c>
      <c r="BR82" s="78" t="n">
        <v>73.4862392779776</v>
      </c>
      <c r="BS82" s="78" t="n">
        <v>73.946451104081</v>
      </c>
      <c r="BT82" s="78" t="n">
        <v>74.3708939638906</v>
      </c>
      <c r="BU82" s="118" t="n">
        <v>74.7562524417245</v>
      </c>
      <c r="BV82" s="66" t="n">
        <f aca="false">MAX(C82:BU82)</f>
        <v>74.7562524417245</v>
      </c>
    </row>
    <row r="83" customFormat="false" ht="14.1" hidden="false" customHeight="true" outlineLevel="0" collapsed="false">
      <c r="A83" s="76" t="n">
        <v>35.3</v>
      </c>
      <c r="B83" s="77" t="n">
        <f aca="false">IF(A83-$E$3&lt;0,0,A83-$E$3)</f>
        <v>3.76</v>
      </c>
      <c r="C83" s="119"/>
      <c r="D83" s="89"/>
      <c r="E83" s="89"/>
      <c r="F83" s="89"/>
      <c r="G83" s="89"/>
      <c r="H83" s="89"/>
      <c r="I83" s="89" t="n">
        <v>10.0536901339584</v>
      </c>
      <c r="J83" s="78" t="n">
        <v>11.6149922714822</v>
      </c>
      <c r="K83" s="78" t="n">
        <v>13.1680432084055</v>
      </c>
      <c r="L83" s="78" t="n">
        <v>14.7239549449637</v>
      </c>
      <c r="M83" s="78" t="n">
        <v>16.2598566513715</v>
      </c>
      <c r="N83" s="78" t="n">
        <v>17.7757486415646</v>
      </c>
      <c r="O83" s="78" t="n">
        <v>19.2716300481745</v>
      </c>
      <c r="P83" s="78" t="n">
        <v>20.7474987666059</v>
      </c>
      <c r="Q83" s="78" t="n">
        <v>22.2033513957552</v>
      </c>
      <c r="R83" s="78" t="n">
        <v>23.639183175114</v>
      </c>
      <c r="S83" s="78" t="n">
        <v>25.0705532326859</v>
      </c>
      <c r="T83" s="78" t="n">
        <v>26.484394570767</v>
      </c>
      <c r="U83" s="78" t="n">
        <v>27.8800632763121</v>
      </c>
      <c r="V83" s="78" t="n">
        <v>29.2575238393714</v>
      </c>
      <c r="W83" s="78" t="n">
        <v>30.6167387195663</v>
      </c>
      <c r="X83" s="78" t="n">
        <v>31.9576682447232</v>
      </c>
      <c r="Y83" s="78" t="n">
        <v>33.2802705027189</v>
      </c>
      <c r="Z83" s="78" t="n">
        <v>34.5845012259542</v>
      </c>
      <c r="AA83" s="78" t="n">
        <v>35.8703136678086</v>
      </c>
      <c r="AB83" s="78" t="n">
        <v>37.1376584703595</v>
      </c>
      <c r="AC83" s="78" t="n">
        <v>38.3864835225709</v>
      </c>
      <c r="AD83" s="78" t="n">
        <v>39.6167338080648</v>
      </c>
      <c r="AE83" s="78" t="n">
        <v>40.8283512414897</v>
      </c>
      <c r="AF83" s="78" t="n">
        <v>42.0212744923812</v>
      </c>
      <c r="AG83" s="78" t="n">
        <v>43.1954387952801</v>
      </c>
      <c r="AH83" s="78" t="n">
        <v>44.3507757447209</v>
      </c>
      <c r="AI83" s="78" t="n">
        <v>45.4872130735304</v>
      </c>
      <c r="AJ83" s="78" t="n">
        <v>46.6046744126738</v>
      </c>
      <c r="AK83" s="78" t="n">
        <v>47.7030790306601</v>
      </c>
      <c r="AL83" s="78" t="n">
        <v>48.7823415502439</v>
      </c>
      <c r="AM83" s="78" t="n">
        <v>49.8423716398578</v>
      </c>
      <c r="AN83" s="78" t="n">
        <v>50.88307367684</v>
      </c>
      <c r="AO83" s="78" t="n">
        <v>51.9043463791048</v>
      </c>
      <c r="AP83" s="78" t="n">
        <v>52.9060824013976</v>
      </c>
      <c r="AQ83" s="78" t="n">
        <v>53.8881678916964</v>
      </c>
      <c r="AR83" s="78" t="n">
        <v>54.8504820026184</v>
      </c>
      <c r="AS83" s="78" t="n">
        <v>55.7928963518661</v>
      </c>
      <c r="AT83" s="78" t="n">
        <v>56.7152744247531</v>
      </c>
      <c r="AU83" s="78" t="n">
        <v>57.617470910661</v>
      </c>
      <c r="AV83" s="78" t="n">
        <v>58.4993309638383</v>
      </c>
      <c r="AW83" s="78" t="n">
        <v>59.3606893772025</v>
      </c>
      <c r="AX83" s="78" t="n">
        <v>60.201369655672</v>
      </c>
      <c r="AY83" s="78" t="n">
        <v>61.0211829729214</v>
      </c>
      <c r="AZ83" s="78" t="n">
        <v>61.8199269922001</v>
      </c>
      <c r="BA83" s="78" t="n">
        <v>62.5973845277892</v>
      </c>
      <c r="BB83" s="78" t="n">
        <v>63.3533220185654</v>
      </c>
      <c r="BC83" s="78" t="n">
        <v>64.0874877786634</v>
      </c>
      <c r="BD83" s="78" t="n">
        <v>64.8483707693285</v>
      </c>
      <c r="BE83" s="78" t="n">
        <v>65.6759528504822</v>
      </c>
      <c r="BF83" s="78" t="n">
        <v>66.4842395522216</v>
      </c>
      <c r="BG83" s="78" t="n">
        <v>67.2727587559604</v>
      </c>
      <c r="BH83" s="78" t="n">
        <v>68.0410018844997</v>
      </c>
      <c r="BI83" s="78" t="n">
        <v>68.7884189518681</v>
      </c>
      <c r="BJ83" s="78" t="n">
        <v>69.5144126174906</v>
      </c>
      <c r="BK83" s="78" t="n">
        <v>70.2183309712868</v>
      </c>
      <c r="BL83" s="78" t="n">
        <v>70.8994586784958</v>
      </c>
      <c r="BM83" s="78" t="n">
        <v>71.5570059709526</v>
      </c>
      <c r="BN83" s="78" t="n">
        <v>72.1900947603173</v>
      </c>
      <c r="BO83" s="78" t="n">
        <v>72.7977408263524</v>
      </c>
      <c r="BP83" s="78" t="n">
        <v>73.378830526151</v>
      </c>
      <c r="BQ83" s="78" t="n">
        <v>73.9320896439735</v>
      </c>
      <c r="BR83" s="78" t="n">
        <v>74.4560405990279</v>
      </c>
      <c r="BS83" s="78" t="n">
        <v>74.9489417294906</v>
      </c>
      <c r="BT83" s="78" t="n">
        <v>75.4086976458976</v>
      </c>
      <c r="BU83" s="118" t="n">
        <v>75.8327200306033</v>
      </c>
      <c r="BV83" s="66" t="n">
        <f aca="false">MAX(C83:BU83)</f>
        <v>75.8327200306033</v>
      </c>
    </row>
    <row r="84" customFormat="false" ht="14.1" hidden="false" customHeight="true" outlineLevel="0" collapsed="false">
      <c r="A84" s="76" t="n">
        <v>35.35</v>
      </c>
      <c r="B84" s="77" t="n">
        <f aca="false">IF(A84-$E$3&lt;0,0,A84-$E$3)</f>
        <v>3.81</v>
      </c>
      <c r="C84" s="119"/>
      <c r="D84" s="89"/>
      <c r="E84" s="89"/>
      <c r="F84" s="89"/>
      <c r="G84" s="89"/>
      <c r="H84" s="89"/>
      <c r="I84" s="89"/>
      <c r="J84" s="89" t="n">
        <v>11.6909172903301</v>
      </c>
      <c r="K84" s="78" t="n">
        <v>13.2506187251482</v>
      </c>
      <c r="L84" s="78" t="n">
        <v>14.8175330559037</v>
      </c>
      <c r="M84" s="78" t="n">
        <v>16.3645886922243</v>
      </c>
      <c r="N84" s="78" t="n">
        <v>17.8917860823058</v>
      </c>
      <c r="O84" s="78" t="n">
        <v>19.3991245394263</v>
      </c>
      <c r="P84" s="78" t="n">
        <v>20.8866021890286</v>
      </c>
      <c r="Q84" s="78" t="n">
        <v>22.354215912674</v>
      </c>
      <c r="R84" s="78" t="n">
        <v>23.8019612886305</v>
      </c>
      <c r="S84" s="78" t="n">
        <v>25.2420715651878</v>
      </c>
      <c r="T84" s="78" t="n">
        <v>26.6678237859654</v>
      </c>
      <c r="U84" s="78" t="n">
        <v>28.0755485140473</v>
      </c>
      <c r="V84" s="78" t="n">
        <v>29.4652114143595</v>
      </c>
      <c r="W84" s="78" t="n">
        <v>30.8367762115766</v>
      </c>
      <c r="X84" s="78" t="n">
        <v>32.190204594928</v>
      </c>
      <c r="Y84" s="78" t="n">
        <v>33.5254561167437</v>
      </c>
      <c r="Z84" s="78" t="n">
        <v>34.8424880842099</v>
      </c>
      <c r="AA84" s="78" t="n">
        <v>36.1412554437509</v>
      </c>
      <c r="AB84" s="78" t="n">
        <v>37.4217106573905</v>
      </c>
      <c r="AC84" s="78" t="n">
        <v>38.6838035703757</v>
      </c>
      <c r="AD84" s="78" t="n">
        <v>39.9274812692689</v>
      </c>
      <c r="AE84" s="78" t="n">
        <v>41.1526879296208</v>
      </c>
      <c r="AF84" s="78" t="n">
        <v>42.3593646522387</v>
      </c>
      <c r="AG84" s="78" t="n">
        <v>43.5474492869464</v>
      </c>
      <c r="AH84" s="78" t="n">
        <v>44.7168762426001</v>
      </c>
      <c r="AI84" s="78" t="n">
        <v>45.8675762819738</v>
      </c>
      <c r="AJ84" s="78" t="n">
        <v>46.9994762999542</v>
      </c>
      <c r="AK84" s="78" t="n">
        <v>48.112499083284</v>
      </c>
      <c r="AL84" s="78" t="n">
        <v>49.2065630498628</v>
      </c>
      <c r="AM84" s="78" t="n">
        <v>50.281581965348</v>
      </c>
      <c r="AN84" s="78" t="n">
        <v>51.3374646344857</v>
      </c>
      <c r="AO84" s="78" t="n">
        <v>52.3741145642408</v>
      </c>
      <c r="AP84" s="78" t="n">
        <v>53.391429595372</v>
      </c>
      <c r="AQ84" s="78" t="n">
        <v>54.3893014985983</v>
      </c>
      <c r="AR84" s="78" t="n">
        <v>55.3676155309163</v>
      </c>
      <c r="AS84" s="78" t="n">
        <v>56.3262499469317</v>
      </c>
      <c r="AT84" s="78" t="n">
        <v>57.2650754592405</v>
      </c>
      <c r="AU84" s="78" t="n">
        <v>58.183954640904</v>
      </c>
      <c r="AV84" s="78" t="n">
        <v>59.0827412618698</v>
      </c>
      <c r="AW84" s="78" t="n">
        <v>59.9612795497573</v>
      </c>
      <c r="AX84" s="78" t="n">
        <v>60.8194033636711</v>
      </c>
      <c r="AY84" s="78" t="n">
        <v>61.6569352675771</v>
      </c>
      <c r="AZ84" s="78" t="n">
        <v>62.4736854871411</v>
      </c>
      <c r="BA84" s="78" t="n">
        <v>63.2694507306812</v>
      </c>
      <c r="BB84" s="78" t="n">
        <v>64.0440128508202</v>
      </c>
      <c r="BC84" s="78" t="n">
        <v>64.7971373183212</v>
      </c>
      <c r="BD84" s="78" t="n">
        <v>65.5285714731191</v>
      </c>
      <c r="BE84" s="78" t="n">
        <v>66.3282775190112</v>
      </c>
      <c r="BF84" s="78" t="n">
        <v>67.155038941459</v>
      </c>
      <c r="BG84" s="78" t="n">
        <v>67.9625241184508</v>
      </c>
      <c r="BH84" s="78" t="n">
        <v>68.7502613995695</v>
      </c>
      <c r="BI84" s="78" t="n">
        <v>69.5177427119384</v>
      </c>
      <c r="BJ84" s="78" t="n">
        <v>70.2644186149714</v>
      </c>
      <c r="BK84" s="78" t="n">
        <v>70.9896923604365</v>
      </c>
      <c r="BL84" s="78" t="n">
        <v>71.6929126847098</v>
      </c>
      <c r="BM84" s="78" t="n">
        <v>72.3733649623808</v>
      </c>
      <c r="BN84" s="78" t="n">
        <v>73.0302602084456</v>
      </c>
      <c r="BO84" s="78" t="n">
        <v>73.6627212053068</v>
      </c>
      <c r="BP84" s="78" t="n">
        <v>74.2697647087133</v>
      </c>
      <c r="BQ84" s="78" t="n">
        <v>74.8502781800847</v>
      </c>
      <c r="BR84" s="78" t="n">
        <v>75.4029886672371</v>
      </c>
      <c r="BS84" s="78" t="n">
        <v>75.9264200545985</v>
      </c>
      <c r="BT84" s="78" t="n">
        <v>76.4188324074365</v>
      </c>
      <c r="BU84" s="118" t="n">
        <v>76.878132414147</v>
      </c>
      <c r="BV84" s="66" t="n">
        <f aca="false">MAX(C84:BU84)</f>
        <v>76.878132414147</v>
      </c>
    </row>
    <row r="85" customFormat="false" ht="14.1" hidden="false" customHeight="true" outlineLevel="0" collapsed="false">
      <c r="A85" s="76" t="n">
        <v>35.4</v>
      </c>
      <c r="B85" s="77" t="n">
        <f aca="false">IF(A85-$E$3&lt;0,0,A85-$E$3)</f>
        <v>3.86</v>
      </c>
      <c r="C85" s="119"/>
      <c r="D85" s="89"/>
      <c r="E85" s="89"/>
      <c r="F85" s="89"/>
      <c r="G85" s="89"/>
      <c r="H85" s="89"/>
      <c r="I85" s="89"/>
      <c r="J85" s="89"/>
      <c r="K85" s="89" t="n">
        <v>13.332325112612</v>
      </c>
      <c r="L85" s="78" t="n">
        <v>14.9101207033996</v>
      </c>
      <c r="M85" s="78" t="n">
        <v>16.4682061009228</v>
      </c>
      <c r="N85" s="78" t="n">
        <v>18.006581877796</v>
      </c>
      <c r="O85" s="78" t="n">
        <v>19.5252475156318</v>
      </c>
      <c r="P85" s="78" t="n">
        <v>21.0242013549263</v>
      </c>
      <c r="Q85" s="78" t="n">
        <v>22.5034405420247</v>
      </c>
      <c r="R85" s="78" t="n">
        <v>23.9629609729545</v>
      </c>
      <c r="S85" s="78" t="n">
        <v>25.4117149214207</v>
      </c>
      <c r="T85" s="78" t="n">
        <v>26.8492376069159</v>
      </c>
      <c r="U85" s="78" t="n">
        <v>28.2688749751641</v>
      </c>
      <c r="V85" s="78" t="n">
        <v>29.6705938082626</v>
      </c>
      <c r="W85" s="78" t="n">
        <v>31.0543590328104</v>
      </c>
      <c r="X85" s="78" t="n">
        <v>32.4201336304157</v>
      </c>
      <c r="Y85" s="78" t="n">
        <v>33.7678785424215</v>
      </c>
      <c r="Z85" s="78" t="n">
        <v>35.0975525683675</v>
      </c>
      <c r="AA85" s="78" t="n">
        <v>36.4091122576627</v>
      </c>
      <c r="AB85" s="78" t="n">
        <v>37.7025117938804</v>
      </c>
      <c r="AC85" s="78" t="n">
        <v>38.9777028710323</v>
      </c>
      <c r="AD85" s="78" t="n">
        <v>40.2346345611039</v>
      </c>
      <c r="AE85" s="78" t="n">
        <v>41.4732531720558</v>
      </c>
      <c r="AF85" s="78" t="n">
        <v>42.6935020954054</v>
      </c>
      <c r="AG85" s="78" t="n">
        <v>43.8953216424028</v>
      </c>
      <c r="AH85" s="78" t="n">
        <v>45.0786488676972</v>
      </c>
      <c r="AI85" s="78" t="n">
        <v>46.2434173792583</v>
      </c>
      <c r="AJ85" s="78" t="n">
        <v>47.389557133168</v>
      </c>
      <c r="AK85" s="78" t="n">
        <v>48.5169942117203</v>
      </c>
      <c r="AL85" s="78" t="n">
        <v>49.6256505830706</v>
      </c>
      <c r="AM85" s="78" t="n">
        <v>50.7154438404438</v>
      </c>
      <c r="AN85" s="78" t="n">
        <v>51.7862869186432</v>
      </c>
      <c r="AO85" s="78" t="n">
        <v>52.8380877852923</v>
      </c>
      <c r="AP85" s="78" t="n">
        <v>53.8707491038787</v>
      </c>
      <c r="AQ85" s="78" t="n">
        <v>54.884167865248</v>
      </c>
      <c r="AR85" s="78" t="n">
        <v>55.8782349836932</v>
      </c>
      <c r="AS85" s="78" t="n">
        <v>56.8528348532038</v>
      </c>
      <c r="AT85" s="78" t="n">
        <v>57.8078448587376</v>
      </c>
      <c r="AU85" s="78" t="n">
        <v>58.7431348365541</v>
      </c>
      <c r="AV85" s="78" t="n">
        <v>59.6585664766551</v>
      </c>
      <c r="AW85" s="78" t="n">
        <v>60.5539926591912</v>
      </c>
      <c r="AX85" s="78" t="n">
        <v>61.429256715253</v>
      </c>
      <c r="AY85" s="78" t="n">
        <v>62.2841916007194</v>
      </c>
      <c r="AZ85" s="78" t="n">
        <v>63.1186189697016</v>
      </c>
      <c r="BA85" s="78" t="n">
        <v>63.9323481314921</v>
      </c>
      <c r="BB85" s="78" t="n">
        <v>64.7251748716793</v>
      </c>
      <c r="BC85" s="78" t="n">
        <v>65.4968801140268</v>
      </c>
      <c r="BD85" s="78" t="n">
        <v>66.2472283946157</v>
      </c>
      <c r="BE85" s="78" t="n">
        <v>66.9759661132838</v>
      </c>
      <c r="BF85" s="78" t="n">
        <v>67.8152747141069</v>
      </c>
      <c r="BG85" s="78" t="n">
        <v>68.6412154778488</v>
      </c>
      <c r="BH85" s="78" t="n">
        <v>69.4478991300932</v>
      </c>
      <c r="BI85" s="78" t="n">
        <v>70.2348544885916</v>
      </c>
      <c r="BJ85" s="78" t="n">
        <v>71.0015739847903</v>
      </c>
      <c r="BK85" s="78" t="n">
        <v>71.7475087234877</v>
      </c>
      <c r="BL85" s="78" t="n">
        <v>72.4720625487954</v>
      </c>
      <c r="BM85" s="78" t="n">
        <v>73.1745848435458</v>
      </c>
      <c r="BN85" s="78" t="n">
        <v>73.8543616916788</v>
      </c>
      <c r="BO85" s="78" t="n">
        <v>74.5106048913516</v>
      </c>
      <c r="BP85" s="78" t="n">
        <v>75.1424380957093</v>
      </c>
      <c r="BQ85" s="78" t="n">
        <v>75.7488790364872</v>
      </c>
      <c r="BR85" s="78" t="n">
        <v>76.3288162794313</v>
      </c>
      <c r="BS85" s="78" t="n">
        <v>76.8809781359138</v>
      </c>
      <c r="BT85" s="78" t="n">
        <v>77.4038899555822</v>
      </c>
      <c r="BU85" s="118" t="n">
        <v>77.8958135307954</v>
      </c>
      <c r="BV85" s="66" t="n">
        <f aca="false">MAX(C85:BU85)</f>
        <v>77.8958135307954</v>
      </c>
    </row>
    <row r="86" customFormat="false" ht="14.1" hidden="false" customHeight="true" outlineLevel="0" collapsed="false">
      <c r="A86" s="76" t="n">
        <v>35.45</v>
      </c>
      <c r="B86" s="77" t="n">
        <f aca="false">IF(A86-$E$3&lt;0,0,A86-$E$3)</f>
        <v>3.91</v>
      </c>
      <c r="C86" s="119"/>
      <c r="D86" s="89"/>
      <c r="E86" s="89"/>
      <c r="F86" s="89"/>
      <c r="G86" s="89"/>
      <c r="H86" s="89"/>
      <c r="I86" s="89"/>
      <c r="J86" s="89"/>
      <c r="K86" s="89"/>
      <c r="L86" s="89" t="n">
        <v>15.0017365251419</v>
      </c>
      <c r="M86" s="78" t="n">
        <v>16.570730036622</v>
      </c>
      <c r="N86" s="78" t="n">
        <v>18.1201598004481</v>
      </c>
      <c r="O86" s="78" t="n">
        <v>19.6500254551447</v>
      </c>
      <c r="P86" s="78" t="n">
        <v>21.1603255423463</v>
      </c>
      <c r="Q86" s="78" t="n">
        <v>22.6510574565732</v>
      </c>
      <c r="R86" s="78" t="n">
        <v>24.1222173920861</v>
      </c>
      <c r="S86" s="78" t="n">
        <v>25.5795204869699</v>
      </c>
      <c r="T86" s="78" t="n">
        <v>27.0286763259667</v>
      </c>
      <c r="U86" s="78" t="n">
        <v>28.4600861649299</v>
      </c>
      <c r="V86" s="78" t="n">
        <v>29.8737178491402</v>
      </c>
      <c r="W86" s="78" t="n">
        <v>31.2695374481191</v>
      </c>
      <c r="X86" s="78" t="n">
        <v>32.6475091714086</v>
      </c>
      <c r="Y86" s="78" t="n">
        <v>34.0075952790046</v>
      </c>
      <c r="Z86" s="78" t="n">
        <v>35.3497559860048</v>
      </c>
      <c r="AA86" s="78" t="n">
        <v>36.6739493609948</v>
      </c>
      <c r="AB86" s="78" t="n">
        <v>37.9801312176398</v>
      </c>
      <c r="AC86" s="78" t="n">
        <v>39.2682549989007</v>
      </c>
      <c r="AD86" s="78" t="n">
        <v>40.5382716532255</v>
      </c>
      <c r="AE86" s="78" t="n">
        <v>41.7901295020024</v>
      </c>
      <c r="AF86" s="78" t="n">
        <v>43.0237740974772</v>
      </c>
      <c r="AG86" s="78" t="n">
        <v>44.2391480702501</v>
      </c>
      <c r="AH86" s="78" t="n">
        <v>45.4361909653662</v>
      </c>
      <c r="AI86" s="78" t="n">
        <v>46.6148390658954</v>
      </c>
      <c r="AJ86" s="78" t="n">
        <v>47.7750252027686</v>
      </c>
      <c r="AK86" s="78" t="n">
        <v>48.9166785494819</v>
      </c>
      <c r="AL86" s="78" t="n">
        <v>50.0397244001115</v>
      </c>
      <c r="AM86" s="78" t="n">
        <v>51.1440839288775</v>
      </c>
      <c r="AN86" s="78" t="n">
        <v>52.2296739292695</v>
      </c>
      <c r="AO86" s="78" t="n">
        <v>53.2964065304732</v>
      </c>
      <c r="AP86" s="78" t="n">
        <v>54.3441888885341</v>
      </c>
      <c r="AQ86" s="78" t="n">
        <v>55.3729228493277</v>
      </c>
      <c r="AR86" s="78" t="n">
        <v>56.3825045799824</v>
      </c>
      <c r="AS86" s="78" t="n">
        <v>57.3728241649076</v>
      </c>
      <c r="AT86" s="78" t="n">
        <v>58.3437651619868</v>
      </c>
      <c r="AU86" s="78" t="n">
        <v>59.2952041138057</v>
      </c>
      <c r="AV86" s="78" t="n">
        <v>60.2270100079526</v>
      </c>
      <c r="AW86" s="78" t="n">
        <v>61.1390436794436</v>
      </c>
      <c r="AX86" s="78" t="n">
        <v>62.0311571471317</v>
      </c>
      <c r="AY86" s="78" t="n">
        <v>62.9031928745247</v>
      </c>
      <c r="AZ86" s="78" t="n">
        <v>63.7549829436895</v>
      </c>
      <c r="BA86" s="78" t="n">
        <v>64.5863481287873</v>
      </c>
      <c r="BB86" s="78" t="n">
        <v>65.397096853159</v>
      </c>
      <c r="BC86" s="78" t="n">
        <v>66.1870240106296</v>
      </c>
      <c r="BD86" s="78" t="n">
        <v>66.9559096276445</v>
      </c>
      <c r="BE86" s="78" t="n">
        <v>67.7035173377523</v>
      </c>
      <c r="BF86" s="78" t="n">
        <v>68.4653465800818</v>
      </c>
      <c r="BG86" s="78" t="n">
        <v>69.3092661519432</v>
      </c>
      <c r="BH86" s="78" t="n">
        <v>70.1343862569792</v>
      </c>
      <c r="BI86" s="78" t="n">
        <v>70.9402683844761</v>
      </c>
      <c r="BJ86" s="78" t="n">
        <v>71.7264418203543</v>
      </c>
      <c r="BK86" s="78" t="n">
        <v>72.4923995003827</v>
      </c>
      <c r="BL86" s="78" t="n">
        <v>73.2375930747446</v>
      </c>
      <c r="BM86" s="78" t="n">
        <v>73.961426979895</v>
      </c>
      <c r="BN86" s="78" t="n">
        <v>74.6632512451224</v>
      </c>
      <c r="BO86" s="78" t="n">
        <v>75.3423526637174</v>
      </c>
      <c r="BP86" s="78" t="n">
        <v>75.9979438169982</v>
      </c>
      <c r="BQ86" s="78" t="n">
        <v>76.6291492288524</v>
      </c>
      <c r="BR86" s="78" t="n">
        <v>77.2349876070017</v>
      </c>
      <c r="BS86" s="78" t="n">
        <v>77.8143486215186</v>
      </c>
      <c r="BT86" s="78" t="n">
        <v>78.3659618473311</v>
      </c>
      <c r="BU86" s="118" t="n">
        <v>78.8883540993064</v>
      </c>
      <c r="BV86" s="66" t="n">
        <f aca="false">MAX(C86:BU86)</f>
        <v>78.8883540993064</v>
      </c>
    </row>
    <row r="87" customFormat="false" ht="14.1" hidden="false" customHeight="true" outlineLevel="0" collapsed="false">
      <c r="A87" s="76" t="n">
        <v>35.5</v>
      </c>
      <c r="B87" s="77" t="n">
        <f aca="false">IF(A87-$E$3&lt;0,0,A87-$E$3)</f>
        <v>3.96</v>
      </c>
      <c r="C87" s="119"/>
      <c r="D87" s="89"/>
      <c r="E87" s="89"/>
      <c r="F87" s="89"/>
      <c r="G87" s="89"/>
      <c r="H87" s="89"/>
      <c r="I87" s="89"/>
      <c r="J87" s="89"/>
      <c r="K87" s="89"/>
      <c r="L87" s="89"/>
      <c r="M87" s="89" t="n">
        <v>16.6721809425935</v>
      </c>
      <c r="N87" s="78" t="n">
        <v>18.232542813</v>
      </c>
      <c r="O87" s="78" t="n">
        <v>19.7734839286258</v>
      </c>
      <c r="P87" s="78" t="n">
        <v>21.2950030193127</v>
      </c>
      <c r="Q87" s="78" t="n">
        <v>22.7970977123139</v>
      </c>
      <c r="R87" s="78" t="n">
        <v>24.2797644819654</v>
      </c>
      <c r="S87" s="78" t="n">
        <v>25.7455241405431</v>
      </c>
      <c r="T87" s="78" t="n">
        <v>27.2061788097422</v>
      </c>
      <c r="U87" s="78" t="n">
        <v>28.6492240386114</v>
      </c>
      <c r="V87" s="78" t="n">
        <v>30.0746286850511</v>
      </c>
      <c r="W87" s="78" t="n">
        <v>31.4823599062982</v>
      </c>
      <c r="X87" s="78" t="n">
        <v>32.8723830795906</v>
      </c>
      <c r="Y87" s="78" t="n">
        <v>34.2446617178778</v>
      </c>
      <c r="Z87" s="78" t="n">
        <v>35.5991573801836</v>
      </c>
      <c r="AA87" s="78" t="n">
        <v>36.9358295761835</v>
      </c>
      <c r="AB87" s="78" t="n">
        <v>38.2546356645164</v>
      </c>
      <c r="AC87" s="78" t="n">
        <v>39.5555307443039</v>
      </c>
      <c r="AD87" s="78" t="n">
        <v>40.8384675392899</v>
      </c>
      <c r="AE87" s="78" t="n">
        <v>42.1033962739569</v>
      </c>
      <c r="AF87" s="78" t="n">
        <v>43.3502645409018</v>
      </c>
      <c r="AG87" s="78" t="n">
        <v>44.5790171586755</v>
      </c>
      <c r="AH87" s="78" t="n">
        <v>45.7895960192014</v>
      </c>
      <c r="AI87" s="78" t="n">
        <v>46.9819399237871</v>
      </c>
      <c r="AJ87" s="78" t="n">
        <v>48.1559844066256</v>
      </c>
      <c r="AK87" s="78" t="n">
        <v>49.3116615445522</v>
      </c>
      <c r="AL87" s="78" t="n">
        <v>50.448899751671</v>
      </c>
      <c r="AM87" s="78" t="n">
        <v>51.5676235572916</v>
      </c>
      <c r="AN87" s="78" t="n">
        <v>52.6677533654179</v>
      </c>
      <c r="AO87" s="78" t="n">
        <v>53.7492051937981</v>
      </c>
      <c r="AP87" s="78" t="n">
        <v>54.8118903902811</v>
      </c>
      <c r="AQ87" s="78" t="n">
        <v>55.8557153239119</v>
      </c>
      <c r="AR87" s="78" t="n">
        <v>56.880581047838</v>
      </c>
      <c r="AS87" s="78" t="n">
        <v>57.8863829306759</v>
      </c>
      <c r="AT87" s="78" t="n">
        <v>58.8730102524874</v>
      </c>
      <c r="AU87" s="78" t="n">
        <v>59.8403457609326</v>
      </c>
      <c r="AV87" s="78" t="n">
        <v>60.7882651824668</v>
      </c>
      <c r="AW87" s="78" t="n">
        <v>61.7166366826256</v>
      </c>
      <c r="AX87" s="78" t="n">
        <v>62.6253202684493</v>
      </c>
      <c r="AY87" s="78" t="n">
        <v>63.5141671249133</v>
      </c>
      <c r="AZ87" s="78" t="n">
        <v>64.3830188757921</v>
      </c>
      <c r="BA87" s="78" t="n">
        <v>65.2317067576398</v>
      </c>
      <c r="BB87" s="78" t="n">
        <v>66.0600506934401</v>
      </c>
      <c r="BC87" s="78" t="n">
        <v>66.8678582498516</v>
      </c>
      <c r="BD87" s="78" t="n">
        <v>67.654923458729</v>
      </c>
      <c r="BE87" s="78" t="n">
        <v>68.4210254795458</v>
      </c>
      <c r="BF87" s="78" t="n">
        <v>69.1659270742497</v>
      </c>
      <c r="BG87" s="78" t="n">
        <v>69.967076944334</v>
      </c>
      <c r="BH87" s="78" t="n">
        <v>70.8101571596708</v>
      </c>
      <c r="BI87" s="78" t="n">
        <v>71.6344566060009</v>
      </c>
      <c r="BJ87" s="78" t="n">
        <v>72.4395372087503</v>
      </c>
      <c r="BK87" s="78" t="n">
        <v>73.2249287220084</v>
      </c>
      <c r="BL87" s="78" t="n">
        <v>73.9901245858664</v>
      </c>
      <c r="BM87" s="78" t="n">
        <v>74.7345769958928</v>
      </c>
      <c r="BN87" s="78" t="n">
        <v>75.4576909808858</v>
      </c>
      <c r="BO87" s="78" t="n">
        <v>76.1588172165903</v>
      </c>
      <c r="BP87" s="78" t="n">
        <v>76.8372432056472</v>
      </c>
      <c r="BQ87" s="78" t="n">
        <v>77.4921823125361</v>
      </c>
      <c r="BR87" s="78" t="n">
        <v>78.1227599318868</v>
      </c>
      <c r="BS87" s="78" t="n">
        <v>78.7279957474075</v>
      </c>
      <c r="BT87" s="78" t="n">
        <v>79.3067805334971</v>
      </c>
      <c r="BU87" s="118" t="n">
        <v>79.8578451286396</v>
      </c>
      <c r="BV87" s="66" t="n">
        <f aca="false">MAX(C87:BU87)</f>
        <v>79.8578451286396</v>
      </c>
    </row>
    <row r="88" customFormat="false" ht="14.1" hidden="false" customHeight="true" outlineLevel="0" collapsed="false">
      <c r="A88" s="76" t="n">
        <v>35.55</v>
      </c>
      <c r="B88" s="77" t="n">
        <f aca="false">IF(A88-$E$3&lt;0,0,A88-$E$3)</f>
        <v>4.01</v>
      </c>
      <c r="C88" s="11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 t="n">
        <v>18.3437531068653</v>
      </c>
      <c r="O88" s="78" t="n">
        <v>19.8956476422803</v>
      </c>
      <c r="P88" s="78" t="n">
        <v>21.4282610922053</v>
      </c>
      <c r="Q88" s="78" t="n">
        <v>22.9415913022565</v>
      </c>
      <c r="R88" s="78" t="n">
        <v>24.4356350099452</v>
      </c>
      <c r="S88" s="78" t="n">
        <v>25.9103877942494</v>
      </c>
      <c r="T88" s="78" t="n">
        <v>27.3817825692652</v>
      </c>
      <c r="U88" s="78" t="n">
        <v>28.8363290782281</v>
      </c>
      <c r="V88" s="78" t="n">
        <v>30.2733698678256</v>
      </c>
      <c r="W88" s="78" t="n">
        <v>31.6928731312998</v>
      </c>
      <c r="X88" s="78" t="n">
        <v>33.0948053572155</v>
      </c>
      <c r="Y88" s="78" t="n">
        <v>34.4791312500597</v>
      </c>
      <c r="Z88" s="78" t="n">
        <v>35.8458136458885</v>
      </c>
      <c r="AA88" s="78" t="n">
        <v>37.1948134226227</v>
      </c>
      <c r="AB88" s="78" t="n">
        <v>38.5260894045583</v>
      </c>
      <c r="AC88" s="78" t="n">
        <v>39.8395982606106</v>
      </c>
      <c r="AD88" s="78" t="n">
        <v>41.1352943957633</v>
      </c>
      <c r="AE88" s="78" t="n">
        <v>42.4131298351393</v>
      </c>
      <c r="AF88" s="78" t="n">
        <v>43.6730541000458</v>
      </c>
      <c r="AG88" s="78" t="n">
        <v>44.9150140752785</v>
      </c>
      <c r="AH88" s="78" t="n">
        <v>46.1389538668895</v>
      </c>
      <c r="AI88" s="78" t="n">
        <v>47.3448146495342</v>
      </c>
      <c r="AJ88" s="78" t="n">
        <v>48.5325345024098</v>
      </c>
      <c r="AK88" s="78" t="n">
        <v>49.7020482326849</v>
      </c>
      <c r="AL88" s="78" t="n">
        <v>50.8532871851851</v>
      </c>
      <c r="AM88" s="78" t="n">
        <v>51.9861790369481</v>
      </c>
      <c r="AN88" s="78" t="n">
        <v>53.1006475750916</v>
      </c>
      <c r="AO88" s="78" t="n">
        <v>54.1966124562338</v>
      </c>
      <c r="AP88" s="78" t="n">
        <v>55.273988945479</v>
      </c>
      <c r="AQ88" s="78" t="n">
        <v>56.3326876327117</v>
      </c>
      <c r="AR88" s="78" t="n">
        <v>57.3726141236339</v>
      </c>
      <c r="AS88" s="78" t="n">
        <v>58.3936687026197</v>
      </c>
      <c r="AT88" s="78" t="n">
        <v>59.3957459640346</v>
      </c>
      <c r="AU88" s="78" t="n">
        <v>60.3787344081744</v>
      </c>
      <c r="AV88" s="78" t="n">
        <v>61.3425159973898</v>
      </c>
      <c r="AW88" s="78" t="n">
        <v>62.2869656672668</v>
      </c>
      <c r="AX88" s="78" t="n">
        <v>63.21195078691</v>
      </c>
      <c r="AY88" s="78" t="n">
        <v>64.1173305613837</v>
      </c>
      <c r="AZ88" s="78" t="n">
        <v>65.0029553681804</v>
      </c>
      <c r="BA88" s="78" t="n">
        <v>65.8686660181486</v>
      </c>
      <c r="BB88" s="78" t="n">
        <v>66.7142929295708</v>
      </c>
      <c r="BC88" s="78" t="n">
        <v>67.5396552019488</v>
      </c>
      <c r="BD88" s="78" t="n">
        <v>68.3445595734334</v>
      </c>
      <c r="BE88" s="78" t="n">
        <v>69.128799242588</v>
      </c>
      <c r="BF88" s="78" t="n">
        <v>69.8921525311255</v>
      </c>
      <c r="BG88" s="78" t="n">
        <v>70.6343813591664</v>
      </c>
      <c r="BH88" s="78" t="n">
        <v>71.4756136890406</v>
      </c>
      <c r="BI88" s="78" t="n">
        <v>72.3178545478528</v>
      </c>
      <c r="BJ88" s="78" t="n">
        <v>73.141333335477</v>
      </c>
      <c r="BK88" s="78" t="n">
        <v>73.9456124134789</v>
      </c>
      <c r="BL88" s="78" t="n">
        <v>74.7302220041168</v>
      </c>
      <c r="BM88" s="78" t="n">
        <v>75.4946560518046</v>
      </c>
      <c r="BN88" s="78" t="n">
        <v>76.2383672974954</v>
      </c>
      <c r="BO88" s="78" t="n">
        <v>76.960761362331</v>
      </c>
      <c r="BP88" s="78" t="n">
        <v>77.6611895685126</v>
      </c>
      <c r="BQ88" s="78" t="n">
        <v>78.3389401280315</v>
      </c>
      <c r="BR88" s="78" t="n">
        <v>78.9932271885284</v>
      </c>
      <c r="BS88" s="78" t="n">
        <v>79.6231770153755</v>
      </c>
      <c r="BT88" s="78" t="n">
        <v>80.2278102682677</v>
      </c>
      <c r="BU88" s="118" t="n">
        <v>80.8060188259301</v>
      </c>
      <c r="BV88" s="66" t="n">
        <f aca="false">MAX(C88:BU88)</f>
        <v>80.8060188259301</v>
      </c>
    </row>
    <row r="89" customFormat="false" ht="14.1" hidden="false" customHeight="true" outlineLevel="0" collapsed="false">
      <c r="A89" s="76" t="n">
        <v>35.6</v>
      </c>
      <c r="B89" s="77" t="n">
        <f aca="false">IF(A89-$E$3&lt;0,0,A89-$E$3)</f>
        <v>4.06</v>
      </c>
      <c r="C89" s="11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 t="n">
        <v>20.0165404784834</v>
      </c>
      <c r="P89" s="78" t="n">
        <v>21.5601261512022</v>
      </c>
      <c r="Q89" s="78" t="n">
        <v>23.0845672069316</v>
      </c>
      <c r="R89" s="78" t="n">
        <v>24.5898606306154</v>
      </c>
      <c r="S89" s="78" t="n">
        <v>26.0760022937525</v>
      </c>
      <c r="T89" s="78" t="n">
        <v>27.5555238257021</v>
      </c>
      <c r="U89" s="78" t="n">
        <v>29.0214403644781</v>
      </c>
      <c r="V89" s="78" t="n">
        <v>30.4699834315303</v>
      </c>
      <c r="W89" s="78" t="n">
        <v>31.9011222076193</v>
      </c>
      <c r="X89" s="78" t="n">
        <v>33.3148242398337</v>
      </c>
      <c r="Y89" s="78" t="n">
        <v>34.7110553667215</v>
      </c>
      <c r="Z89" s="78" t="n">
        <v>36.0897796388309</v>
      </c>
      <c r="AA89" s="78" t="n">
        <v>37.450959234295</v>
      </c>
      <c r="AB89" s="78" t="n">
        <v>38.7945543690665</v>
      </c>
      <c r="AC89" s="78" t="n">
        <v>40.1205232013649</v>
      </c>
      <c r="AD89" s="78" t="n">
        <v>41.4288217298567</v>
      </c>
      <c r="AE89" s="78" t="n">
        <v>42.7194036850407</v>
      </c>
      <c r="AF89" s="78" t="n">
        <v>43.9922204132534</v>
      </c>
      <c r="AG89" s="78" t="n">
        <v>45.2472207526484</v>
      </c>
      <c r="AH89" s="78" t="n">
        <v>46.4843509004353</v>
      </c>
      <c r="AI89" s="78" t="n">
        <v>47.7035542705805</v>
      </c>
      <c r="AJ89" s="78" t="n">
        <v>48.9047713410886</v>
      </c>
      <c r="AK89" s="78" t="n">
        <v>50.0879394898748</v>
      </c>
      <c r="AL89" s="78" t="n">
        <v>51.2529928181288</v>
      </c>
      <c r="AM89" s="78" t="n">
        <v>52.3998619599358</v>
      </c>
      <c r="AN89" s="78" t="n">
        <v>53.5284738767684</v>
      </c>
      <c r="AO89" s="78" t="n">
        <v>54.6387516352923</v>
      </c>
      <c r="AP89" s="78" t="n">
        <v>55.7306141667282</v>
      </c>
      <c r="AQ89" s="78" t="n">
        <v>56.8039760057798</v>
      </c>
      <c r="AR89" s="78" t="n">
        <v>57.8587470068759</v>
      </c>
      <c r="AS89" s="78" t="n">
        <v>58.8948320351598</v>
      </c>
      <c r="AT89" s="78" t="n">
        <v>59.9121306293007</v>
      </c>
      <c r="AU89" s="78" t="n">
        <v>60.9105366327785</v>
      </c>
      <c r="AV89" s="78" t="n">
        <v>61.8899377897963</v>
      </c>
      <c r="AW89" s="78" t="n">
        <v>62.8502153013889</v>
      </c>
      <c r="AX89" s="78" t="n">
        <v>63.7912433366002</v>
      </c>
      <c r="AY89" s="78" t="n">
        <v>64.7128884927797</v>
      </c>
      <c r="AZ89" s="78" t="n">
        <v>65.6150091980549</v>
      </c>
      <c r="BA89" s="78" t="n">
        <v>66.4974550478543</v>
      </c>
      <c r="BB89" s="78" t="n">
        <v>67.3600660659177</v>
      </c>
      <c r="BC89" s="78" t="n">
        <v>68.2026718784903</v>
      </c>
      <c r="BD89" s="78" t="n">
        <v>69.0250907882651</v>
      </c>
      <c r="BE89" s="78" t="n">
        <v>69.8271287320184</v>
      </c>
      <c r="BF89" s="78" t="n">
        <v>70.6085781026415</v>
      </c>
      <c r="BG89" s="78" t="n">
        <v>71.3692164122184</v>
      </c>
      <c r="BH89" s="78" t="n">
        <v>72.1311287857879</v>
      </c>
      <c r="BI89" s="78" t="n">
        <v>72.9908650637588</v>
      </c>
      <c r="BJ89" s="78" t="n">
        <v>73.8322665660464</v>
      </c>
      <c r="BK89" s="78" t="n">
        <v>74.6549246949648</v>
      </c>
      <c r="BL89" s="78" t="n">
        <v>75.4584022482191</v>
      </c>
      <c r="BM89" s="78" t="n">
        <v>76.2422299162368</v>
      </c>
      <c r="BN89" s="78" t="n">
        <v>77.0059021477543</v>
      </c>
      <c r="BO89" s="78" t="n">
        <v>77.7488722291096</v>
      </c>
      <c r="BP89" s="78" t="n">
        <v>78.4705463737879</v>
      </c>
      <c r="BQ89" s="78" t="n">
        <v>79.1702765504466</v>
      </c>
      <c r="BR89" s="78" t="n">
        <v>79.8473516804275</v>
      </c>
      <c r="BS89" s="78" t="n">
        <v>80.5009866945323</v>
      </c>
      <c r="BT89" s="78" t="n">
        <v>81.130308728876</v>
      </c>
      <c r="BU89" s="118" t="n">
        <v>81.7343394191395</v>
      </c>
      <c r="BV89" s="66" t="n">
        <f aca="false">MAX(C89:BU89)</f>
        <v>81.7343394191395</v>
      </c>
    </row>
    <row r="90" customFormat="false" ht="14.1" hidden="false" customHeight="true" outlineLevel="0" collapsed="false">
      <c r="A90" s="76" t="n">
        <v>35.65</v>
      </c>
      <c r="B90" s="77" t="n">
        <f aca="false">IF(A90-$E$3&lt;0,0,A90-$E$3)</f>
        <v>4.11</v>
      </c>
      <c r="C90" s="11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 t="n">
        <v>21.6906237130001</v>
      </c>
      <c r="Q90" s="78" t="n">
        <v>23.2260534418556</v>
      </c>
      <c r="R90" s="78" t="n">
        <v>24.7424719382496</v>
      </c>
      <c r="S90" s="78" t="n">
        <v>26.2398753491471</v>
      </c>
      <c r="T90" s="78" t="n">
        <v>27.7274375720576</v>
      </c>
      <c r="U90" s="78" t="n">
        <v>29.204595644204</v>
      </c>
      <c r="V90" s="78" t="n">
        <v>30.6645099660312</v>
      </c>
      <c r="W90" s="78" t="n">
        <v>32.1071506603098</v>
      </c>
      <c r="X90" s="78" t="n">
        <v>33.5324862831362</v>
      </c>
      <c r="Y90" s="78" t="n">
        <v>34.9404837532733</v>
      </c>
      <c r="Z90" s="78" t="n">
        <v>36.3311082772279</v>
      </c>
      <c r="AA90" s="78" t="n">
        <v>37.7043232697338</v>
      </c>
      <c r="AB90" s="78" t="n">
        <v>39.0600902692802</v>
      </c>
      <c r="AC90" s="78" t="n">
        <v>40.3983688482881</v>
      </c>
      <c r="AD90" s="78" t="n">
        <v>41.7191165174984</v>
      </c>
      <c r="AE90" s="78" t="n">
        <v>43.0222886240936</v>
      </c>
      <c r="AF90" s="78" t="n">
        <v>44.3078382430228</v>
      </c>
      <c r="AG90" s="78" t="n">
        <v>45.5757160609468</v>
      </c>
      <c r="AH90" s="78" t="n">
        <v>46.8258702521571</v>
      </c>
      <c r="AI90" s="78" t="n">
        <v>48.0582463457538</v>
      </c>
      <c r="AJ90" s="78" t="n">
        <v>49.2727870832861</v>
      </c>
      <c r="AK90" s="78" t="n">
        <v>50.4694322659728</v>
      </c>
      <c r="AL90" s="78" t="n">
        <v>51.6481185905149</v>
      </c>
      <c r="AM90" s="78" t="n">
        <v>52.8087794724007</v>
      </c>
      <c r="AN90" s="78" t="n">
        <v>53.9513448554683</v>
      </c>
      <c r="AO90" s="78" t="n">
        <v>55.0757410063414</v>
      </c>
      <c r="AP90" s="78" t="n">
        <v>56.1818902921807</v>
      </c>
      <c r="AQ90" s="78" t="n">
        <v>57.2697109399943</v>
      </c>
      <c r="AR90" s="78" t="n">
        <v>58.3391167755175</v>
      </c>
      <c r="AS90" s="78" t="n">
        <v>59.3900169394107</v>
      </c>
      <c r="AT90" s="78" t="n">
        <v>60.4223155782105</v>
      </c>
      <c r="AU90" s="78" t="n">
        <v>61.4359115071084</v>
      </c>
      <c r="AV90" s="78" t="n">
        <v>62.4306978412113</v>
      </c>
      <c r="AW90" s="78" t="n">
        <v>63.4065615914388</v>
      </c>
      <c r="AX90" s="78" t="n">
        <v>64.3633832206274</v>
      </c>
      <c r="AY90" s="78" t="n">
        <v>65.301036154719</v>
      </c>
      <c r="AZ90" s="78" t="n">
        <v>66.2193862430825</v>
      </c>
      <c r="BA90" s="78" t="n">
        <v>67.1182911610339</v>
      </c>
      <c r="BB90" s="78" t="n">
        <v>67.9975997464294</v>
      </c>
      <c r="BC90" s="78" t="n">
        <v>68.8571512607751</v>
      </c>
      <c r="BD90" s="78" t="n">
        <v>69.6967745635561</v>
      </c>
      <c r="BE90" s="78" t="n">
        <v>70.5162871863552</v>
      </c>
      <c r="BF90" s="78" t="n">
        <v>71.3154942907181</v>
      </c>
      <c r="BG90" s="78" t="n">
        <v>72.0941874904748</v>
      </c>
      <c r="BH90" s="78" t="n">
        <v>72.8521435151859</v>
      </c>
      <c r="BI90" s="78" t="n">
        <v>73.6538620832738</v>
      </c>
      <c r="BJ90" s="78" t="n">
        <v>74.5127407145061</v>
      </c>
      <c r="BK90" s="78" t="n">
        <v>75.3533028602692</v>
      </c>
      <c r="BL90" s="78" t="n">
        <v>76.1751403304816</v>
      </c>
      <c r="BM90" s="78" t="n">
        <v>76.9778163589885</v>
      </c>
      <c r="BN90" s="78" t="n">
        <v>77.760862104386</v>
      </c>
      <c r="BO90" s="78" t="n">
        <v>78.5237725197332</v>
      </c>
      <c r="BP90" s="78" t="n">
        <v>79.266001436753</v>
      </c>
      <c r="BQ90" s="78" t="n">
        <v>79.9869556612738</v>
      </c>
      <c r="BR90" s="78" t="n">
        <v>80.6859878084096</v>
      </c>
      <c r="BS90" s="78" t="n">
        <v>81.3623875088525</v>
      </c>
      <c r="BT90" s="78" t="n">
        <v>82.0153704765654</v>
      </c>
      <c r="BU90" s="118" t="n">
        <v>82.6440647184055</v>
      </c>
      <c r="BV90" s="66" t="n">
        <f aca="false">MAX(C90:BU90)</f>
        <v>82.6440647184055</v>
      </c>
    </row>
    <row r="91" customFormat="false" ht="14.1" hidden="false" customHeight="true" outlineLevel="0" collapsed="false">
      <c r="A91" s="76" t="n">
        <v>35.7</v>
      </c>
      <c r="B91" s="77" t="n">
        <f aca="false">IF(A91-$E$3&lt;0,0,A91-$E$3)</f>
        <v>4.16</v>
      </c>
      <c r="C91" s="11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 t="n">
        <v>23.3660771021757</v>
      </c>
      <c r="R91" s="78" t="n">
        <v>24.8934985161199</v>
      </c>
      <c r="S91" s="78" t="n">
        <v>26.4020391093585</v>
      </c>
      <c r="T91" s="78" t="n">
        <v>27.8975576311236</v>
      </c>
      <c r="U91" s="78" t="n">
        <v>29.3858313937331</v>
      </c>
      <c r="V91" s="78" t="n">
        <v>30.8569886860273</v>
      </c>
      <c r="W91" s="78" t="n">
        <v>32.3110005300298</v>
      </c>
      <c r="X91" s="78" t="n">
        <v>33.7478364443666</v>
      </c>
      <c r="Y91" s="78" t="n">
        <v>35.1674643775178</v>
      </c>
      <c r="Z91" s="78" t="n">
        <v>36.5698506371068</v>
      </c>
      <c r="AA91" s="78" t="n">
        <v>37.9549598149259</v>
      </c>
      <c r="AB91" s="78" t="n">
        <v>39.322754707366</v>
      </c>
      <c r="AC91" s="78" t="n">
        <v>40.6731962308919</v>
      </c>
      <c r="AD91" s="78" t="n">
        <v>42.0062433321642</v>
      </c>
      <c r="AE91" s="78" t="n">
        <v>43.3218528923733</v>
      </c>
      <c r="AF91" s="78" t="n">
        <v>44.6199796253055</v>
      </c>
      <c r="AG91" s="78" t="n">
        <v>45.9005759686127</v>
      </c>
      <c r="AH91" s="78" t="n">
        <v>47.1635919677015</v>
      </c>
      <c r="AI91" s="78" t="n">
        <v>48.4089751515971</v>
      </c>
      <c r="AJ91" s="78" t="n">
        <v>49.6366704000649</v>
      </c>
      <c r="AK91" s="78" t="n">
        <v>50.8466198011957</v>
      </c>
      <c r="AL91" s="78" t="n">
        <v>52.0387624985712</v>
      </c>
      <c r="AM91" s="78" t="n">
        <v>53.213034527023</v>
      </c>
      <c r="AN91" s="78" t="n">
        <v>54.3693686358838</v>
      </c>
      <c r="AO91" s="78" t="n">
        <v>55.5076940984989</v>
      </c>
      <c r="AP91" s="78" t="n">
        <v>56.6279365066127</v>
      </c>
      <c r="AQ91" s="78" t="n">
        <v>57.7300175480724</v>
      </c>
      <c r="AR91" s="78" t="n">
        <v>58.8138547660946</v>
      </c>
      <c r="AS91" s="78" t="n">
        <v>59.8793612981053</v>
      </c>
      <c r="AT91" s="78" t="n">
        <v>60.9264455919022</v>
      </c>
      <c r="AU91" s="78" t="n">
        <v>61.9550110965756</v>
      </c>
      <c r="AV91" s="78" t="n">
        <v>62.964955925265</v>
      </c>
      <c r="AW91" s="78" t="n">
        <v>63.956172486405</v>
      </c>
      <c r="AX91" s="78" t="n">
        <v>64.9285470796183</v>
      </c>
      <c r="AY91" s="78" t="n">
        <v>65.8819594518278</v>
      </c>
      <c r="AZ91" s="78" t="n">
        <v>66.8162823084673</v>
      </c>
      <c r="BA91" s="78" t="n">
        <v>67.7313807738433</v>
      </c>
      <c r="BB91" s="78" t="n">
        <v>68.6271117937155</v>
      </c>
      <c r="BC91" s="78" t="n">
        <v>69.5033234719761</v>
      </c>
      <c r="BD91" s="78" t="n">
        <v>70.3598543318758</v>
      </c>
      <c r="BE91" s="78" t="n">
        <v>71.1965324905048</v>
      </c>
      <c r="BF91" s="78" t="n">
        <v>72.0131747331087</v>
      </c>
      <c r="BG91" s="78" t="n">
        <v>72.8095854712026</v>
      </c>
      <c r="BH91" s="78" t="n">
        <v>73.5855555652075</v>
      </c>
      <c r="BI91" s="78" t="n">
        <v>74.3408609882882</v>
      </c>
      <c r="BJ91" s="78" t="n">
        <v>75.1831306585156</v>
      </c>
      <c r="BK91" s="78" t="n">
        <v>76.0411516430092</v>
      </c>
      <c r="BL91" s="78" t="n">
        <v>76.8808744322477</v>
      </c>
      <c r="BM91" s="78" t="n">
        <v>77.7018912437543</v>
      </c>
      <c r="BN91" s="78" t="n">
        <v>78.5037657475136</v>
      </c>
      <c r="BO91" s="78" t="n">
        <v>79.286029570291</v>
      </c>
      <c r="BP91" s="78" t="n">
        <v>80.0481781694679</v>
      </c>
      <c r="BQ91" s="78" t="n">
        <v>80.7896659221521</v>
      </c>
      <c r="BR91" s="78" t="n">
        <v>81.5099002265156</v>
      </c>
      <c r="BS91" s="78" t="n">
        <v>82.2082343441285</v>
      </c>
      <c r="BT91" s="78" t="n">
        <v>82.8839586150334</v>
      </c>
      <c r="BU91" s="118" t="n">
        <v>83.5362895363543</v>
      </c>
      <c r="BV91" s="66" t="n">
        <f aca="false">MAX(C91:BU91)</f>
        <v>83.5362895363543</v>
      </c>
    </row>
    <row r="92" customFormat="false" ht="14.1" hidden="false" customHeight="true" outlineLevel="0" collapsed="false">
      <c r="A92" s="76" t="n">
        <v>35.75</v>
      </c>
      <c r="B92" s="77" t="n">
        <f aca="false">IF(A92-$E$3&lt;0,0,A92-$E$3)</f>
        <v>4.21</v>
      </c>
      <c r="C92" s="11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 t="n">
        <v>25.042968982904</v>
      </c>
      <c r="S92" s="78" t="n">
        <v>26.5625246690334</v>
      </c>
      <c r="T92" s="78" t="n">
        <v>28.0659167099537</v>
      </c>
      <c r="U92" s="78" t="n">
        <v>29.5651828783961</v>
      </c>
      <c r="V92" s="78" t="n">
        <v>31.0474574958881</v>
      </c>
      <c r="W92" s="78" t="n">
        <v>32.5127124434987</v>
      </c>
      <c r="X92" s="78" t="n">
        <v>33.9609181587129</v>
      </c>
      <c r="Y92" s="78" t="n">
        <v>35.3920435723231</v>
      </c>
      <c r="Z92" s="78" t="n">
        <v>36.8060560416339</v>
      </c>
      <c r="AA92" s="78" t="n">
        <v>38.202921279703</v>
      </c>
      <c r="AB92" s="78" t="n">
        <v>39.5826032803172</v>
      </c>
      <c r="AC92" s="78" t="n">
        <v>40.9450642383737</v>
      </c>
      <c r="AD92" s="78" t="n">
        <v>42.2902644653045</v>
      </c>
      <c r="AE92" s="78" t="n">
        <v>43.6181622991485</v>
      </c>
      <c r="AF92" s="78" t="n">
        <v>44.9287140088343</v>
      </c>
      <c r="AG92" s="78" t="n">
        <v>46.2218736921955</v>
      </c>
      <c r="AH92" s="78" t="n">
        <v>47.4975931671888</v>
      </c>
      <c r="AI92" s="78" t="n">
        <v>48.7558218557324</v>
      </c>
      <c r="AJ92" s="78" t="n">
        <v>49.996506659518</v>
      </c>
      <c r="AK92" s="78" t="n">
        <v>51.219591827082</v>
      </c>
      <c r="AL92" s="78" t="n">
        <v>52.4250188113403</v>
      </c>
      <c r="AM92" s="78" t="n">
        <v>53.6127261167044</v>
      </c>
      <c r="AN92" s="78" t="n">
        <v>54.782649134791</v>
      </c>
      <c r="AO92" s="78" t="n">
        <v>55.9347199676273</v>
      </c>
      <c r="AP92" s="78" t="n">
        <v>57.0688672371164</v>
      </c>
      <c r="AQ92" s="78" t="n">
        <v>58.185015879381</v>
      </c>
      <c r="AR92" s="78" t="n">
        <v>59.2830869224271</v>
      </c>
      <c r="AS92" s="78" t="n">
        <v>60.3629972453736</v>
      </c>
      <c r="AT92" s="78" t="n">
        <v>61.4246593172601</v>
      </c>
      <c r="AU92" s="78" t="n">
        <v>62.4679809131819</v>
      </c>
      <c r="AV92" s="78" t="n">
        <v>63.4928648051899</v>
      </c>
      <c r="AW92" s="78" t="n">
        <v>64.499208425034</v>
      </c>
      <c r="AX92" s="78" t="n">
        <v>65.4869034954041</v>
      </c>
      <c r="AY92" s="78" t="n">
        <v>66.455835625829</v>
      </c>
      <c r="AZ92" s="78" t="n">
        <v>67.4058838688085</v>
      </c>
      <c r="BA92" s="78" t="n">
        <v>68.3369202310577</v>
      </c>
      <c r="BB92" s="78" t="n">
        <v>69.2488091339218</v>
      </c>
      <c r="BC92" s="78" t="n">
        <v>70.1414068160313</v>
      </c>
      <c r="BD92" s="78" t="n">
        <v>71.0145606700815</v>
      </c>
      <c r="BE92" s="78" t="n">
        <v>71.8681085041911</v>
      </c>
      <c r="BF92" s="78" t="n">
        <v>72.7018777165532</v>
      </c>
      <c r="BG92" s="78" t="n">
        <v>73.5156843699659</v>
      </c>
      <c r="BH92" s="78" t="n">
        <v>74.3093321502169</v>
      </c>
      <c r="BI92" s="78" t="n">
        <v>75.0826111890552</v>
      </c>
      <c r="BJ92" s="78" t="n">
        <v>75.8437854238962</v>
      </c>
      <c r="BK92" s="78" t="n">
        <v>76.7188468298826</v>
      </c>
      <c r="BL92" s="78" t="n">
        <v>77.5760101676377</v>
      </c>
      <c r="BM92" s="78" t="n">
        <v>78.4148936003516</v>
      </c>
      <c r="BN92" s="78" t="n">
        <v>79.2350897531522</v>
      </c>
      <c r="BO92" s="78" t="n">
        <v>80.0361627321641</v>
      </c>
      <c r="BP92" s="78" t="n">
        <v>80.8176446323212</v>
      </c>
      <c r="BQ92" s="78" t="n">
        <v>81.5790314153278</v>
      </c>
      <c r="BR92" s="78" t="n">
        <v>82.3197780036766</v>
      </c>
      <c r="BS92" s="78" t="n">
        <v>83.0392923878826</v>
      </c>
      <c r="BT92" s="78" t="n">
        <v>83.7369284759726</v>
      </c>
      <c r="BU92" s="118" t="n">
        <v>84.4119773173395</v>
      </c>
      <c r="BV92" s="66" t="n">
        <f aca="false">MAX(C92:BU92)</f>
        <v>84.4119773173395</v>
      </c>
    </row>
    <row r="93" customFormat="false" ht="14.1" hidden="false" customHeight="true" outlineLevel="0" collapsed="false">
      <c r="A93" s="76" t="n">
        <v>35.8</v>
      </c>
      <c r="B93" s="77" t="n">
        <f aca="false">IF(A93-$E$3&lt;0,0,A93-$E$3)</f>
        <v>4.26</v>
      </c>
      <c r="C93" s="11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 t="n">
        <v>26.7213621165591</v>
      </c>
      <c r="T93" s="78" t="n">
        <v>28.2331898536777</v>
      </c>
      <c r="U93" s="78" t="n">
        <v>29.7426842085021</v>
      </c>
      <c r="V93" s="78" t="n">
        <v>31.2359530506073</v>
      </c>
      <c r="W93" s="78" t="n">
        <v>32.7123256797002</v>
      </c>
      <c r="X93" s="78" t="n">
        <v>34.1717734110538</v>
      </c>
      <c r="Y93" s="78" t="n">
        <v>35.614266113229</v>
      </c>
      <c r="Z93" s="78" t="n">
        <v>37.0397721449219</v>
      </c>
      <c r="AA93" s="78" t="n">
        <v>38.4482582881235</v>
      </c>
      <c r="AB93" s="78" t="n">
        <v>39.8396896773154</v>
      </c>
      <c r="AC93" s="78" t="n">
        <v>41.2140297244004</v>
      </c>
      <c r="AD93" s="78" t="n">
        <v>42.5712400390374</v>
      </c>
      <c r="AE93" s="78" t="n">
        <v>43.9112803440192</v>
      </c>
      <c r="AF93" s="78" t="n">
        <v>45.2341083852978</v>
      </c>
      <c r="AG93" s="78" t="n">
        <v>46.5396798362204</v>
      </c>
      <c r="AH93" s="78" t="n">
        <v>47.8279481954968</v>
      </c>
      <c r="AI93" s="78" t="n">
        <v>49.0988646783712</v>
      </c>
      <c r="AJ93" s="78" t="n">
        <v>50.3523781004129</v>
      </c>
      <c r="AK93" s="78" t="n">
        <v>51.588434753282</v>
      </c>
      <c r="AL93" s="78" t="n">
        <v>52.8069782717541</v>
      </c>
      <c r="AM93" s="78" t="n">
        <v>54.00794949121</v>
      </c>
      <c r="AN93" s="78" t="n">
        <v>55.1912862947067</v>
      </c>
      <c r="AO93" s="78" t="n">
        <v>56.356923448645</v>
      </c>
      <c r="AP93" s="78" t="n">
        <v>57.5047924259323</v>
      </c>
      <c r="AQ93" s="78" t="n">
        <v>58.6348212154094</v>
      </c>
      <c r="AR93" s="78" t="n">
        <v>59.7469341161568</v>
      </c>
      <c r="AS93" s="78" t="n">
        <v>60.8410515151259</v>
      </c>
      <c r="AT93" s="78" t="n">
        <v>61.9170896463381</v>
      </c>
      <c r="AU93" s="78" t="n">
        <v>62.9749603296681</v>
      </c>
      <c r="AV93" s="78" t="n">
        <v>64.0145706869595</v>
      </c>
      <c r="AW93" s="78" t="n">
        <v>65.0358228329123</v>
      </c>
      <c r="AX93" s="78" t="n">
        <v>66.038613537821</v>
      </c>
      <c r="AY93" s="78" t="n">
        <v>67.0228338588214</v>
      </c>
      <c r="AZ93" s="78" t="n">
        <v>67.9883687358057</v>
      </c>
      <c r="BA93" s="78" t="n">
        <v>68.9350965475839</v>
      </c>
      <c r="BB93" s="78" t="n">
        <v>69.8628886231746</v>
      </c>
      <c r="BC93" s="78" t="n">
        <v>70.7716087022849</v>
      </c>
      <c r="BD93" s="78" t="n">
        <v>71.6611123380526</v>
      </c>
      <c r="BE93" s="78" t="n">
        <v>72.5312462339421</v>
      </c>
      <c r="BF93" s="78" t="n">
        <v>73.3818475052499</v>
      </c>
      <c r="BG93" s="78" t="n">
        <v>74.2127428539416</v>
      </c>
      <c r="BH93" s="78" t="n">
        <v>75.0237476434168</v>
      </c>
      <c r="BI93" s="78" t="n">
        <v>75.8146648571824</v>
      </c>
      <c r="BJ93" s="78" t="n">
        <v>76.5852839221825</v>
      </c>
      <c r="BK93" s="78" t="n">
        <v>77.3867383438331</v>
      </c>
      <c r="BL93" s="78" t="n">
        <v>78.260924194919</v>
      </c>
      <c r="BM93" s="78" t="n">
        <v>79.1172298859353</v>
      </c>
      <c r="BN93" s="78" t="n">
        <v>79.9552739621247</v>
      </c>
      <c r="BO93" s="78" t="n">
        <v>80.7746494562194</v>
      </c>
      <c r="BP93" s="78" t="n">
        <v>81.5749209104838</v>
      </c>
      <c r="BQ93" s="78" t="n">
        <v>82.3556208880208</v>
      </c>
      <c r="BR93" s="78" t="n">
        <v>83.116245854857</v>
      </c>
      <c r="BS93" s="78" t="n">
        <v>83.8562512788703</v>
      </c>
      <c r="BT93" s="78" t="n">
        <v>84.5750457429189</v>
      </c>
      <c r="BU93" s="118" t="n">
        <v>85.271983801486</v>
      </c>
      <c r="BV93" s="66" t="n">
        <f aca="false">MAX(C93:BU93)</f>
        <v>85.271983801486</v>
      </c>
    </row>
    <row r="94" customFormat="false" ht="14.1" hidden="false" customHeight="true" outlineLevel="0" collapsed="false">
      <c r="A94" s="76" t="n">
        <v>35.85</v>
      </c>
      <c r="B94" s="77" t="n">
        <f aca="false">IF(A94-$E$3&lt;0,0,A94-$E$3)</f>
        <v>4.31</v>
      </c>
      <c r="C94" s="11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 t="n">
        <v>28.4013140411955</v>
      </c>
      <c r="U94" s="78" t="n">
        <v>29.918368392027</v>
      </c>
      <c r="V94" s="78" t="n">
        <v>31.4225108131509</v>
      </c>
      <c r="W94" s="78" t="n">
        <v>32.9098782321425</v>
      </c>
      <c r="X94" s="78" t="n">
        <v>34.3804428034018</v>
      </c>
      <c r="Y94" s="78" t="n">
        <v>35.8341752913625</v>
      </c>
      <c r="Z94" s="78" t="n">
        <v>37.2710450107326</v>
      </c>
      <c r="AA94" s="78" t="n">
        <v>38.691019763301</v>
      </c>
      <c r="AB94" s="78" t="n">
        <v>40.0940657710548</v>
      </c>
      <c r="AC94" s="78" t="n">
        <v>41.4801476053334</v>
      </c>
      <c r="AD94" s="78" t="n">
        <v>42.8492281117153</v>
      </c>
      <c r="AE94" s="78" t="n">
        <v>44.201268330311</v>
      </c>
      <c r="AF94" s="78" t="n">
        <v>45.5362274110973</v>
      </c>
      <c r="AG94" s="78" t="n">
        <v>46.8540625238987</v>
      </c>
      <c r="AH94" s="78" t="n">
        <v>48.1547287625803</v>
      </c>
      <c r="AI94" s="78" t="n">
        <v>49.4381790429721</v>
      </c>
      <c r="AJ94" s="78" t="n">
        <v>50.7043639939969</v>
      </c>
      <c r="AK94" s="78" t="n">
        <v>51.9532318414185</v>
      </c>
      <c r="AL94" s="78" t="n">
        <v>53.1847282835648</v>
      </c>
      <c r="AM94" s="78" t="n">
        <v>54.398796358311</v>
      </c>
      <c r="AN94" s="78" t="n">
        <v>55.5953763005283</v>
      </c>
      <c r="AO94" s="78" t="n">
        <v>56.774405389116</v>
      </c>
      <c r="AP94" s="78" t="n">
        <v>57.9358177826303</v>
      </c>
      <c r="AQ94" s="78" t="n">
        <v>59.0795443424123</v>
      </c>
      <c r="AR94" s="78" t="n">
        <v>60.2055124419801</v>
      </c>
      <c r="AS94" s="78" t="n">
        <v>61.3136457613057</v>
      </c>
      <c r="AT94" s="78" t="n">
        <v>62.4038640644182</v>
      </c>
      <c r="AU94" s="78" t="n">
        <v>63.4760829585806</v>
      </c>
      <c r="AV94" s="78" t="n">
        <v>64.5302136330553</v>
      </c>
      <c r="AW94" s="78" t="n">
        <v>65.5661625752078</v>
      </c>
      <c r="AX94" s="78" t="n">
        <v>66.58383126139</v>
      </c>
      <c r="AY94" s="78" t="n">
        <v>67.5831158196823</v>
      </c>
      <c r="AZ94" s="78" t="n">
        <v>68.5639066611544</v>
      </c>
      <c r="BA94" s="78" t="n">
        <v>69.5260880758063</v>
      </c>
      <c r="BB94" s="78" t="n">
        <v>70.4695377887705</v>
      </c>
      <c r="BC94" s="78" t="n">
        <v>71.3941264716596</v>
      </c>
      <c r="BD94" s="78" t="n">
        <v>72.2997172031232</v>
      </c>
      <c r="BE94" s="78" t="n">
        <v>73.186164871691</v>
      </c>
      <c r="BF94" s="78" t="n">
        <v>74.0533155127975</v>
      </c>
      <c r="BG94" s="78" t="n">
        <v>74.9010055704497</v>
      </c>
      <c r="BH94" s="78" t="n">
        <v>75.7290610722672</v>
      </c>
      <c r="BI94" s="78" t="n">
        <v>76.5372967044973</v>
      </c>
      <c r="BJ94" s="78" t="n">
        <v>77.3255147709974</v>
      </c>
      <c r="BK94" s="78" t="n">
        <v>78.0935040169427</v>
      </c>
      <c r="BL94" s="78" t="n">
        <v>78.9359672982021</v>
      </c>
      <c r="BM94" s="78" t="n">
        <v>79.8092775943874</v>
      </c>
      <c r="BN94" s="78" t="n">
        <v>80.6647256386652</v>
      </c>
      <c r="BO94" s="78" t="n">
        <v>81.5019303583299</v>
      </c>
      <c r="BP94" s="78" t="n">
        <v>82.3204851937188</v>
      </c>
      <c r="BQ94" s="78" t="n">
        <v>83.1199551232356</v>
      </c>
      <c r="BR94" s="78" t="n">
        <v>83.8998731781524</v>
      </c>
      <c r="BS94" s="78" t="n">
        <v>84.6597363288184</v>
      </c>
      <c r="BT94" s="78" t="n">
        <v>85.3990005884961</v>
      </c>
      <c r="BU94" s="118" t="n">
        <v>86.1170751323874</v>
      </c>
      <c r="BV94" s="66" t="n">
        <f aca="false">MAX(C94:BU94)</f>
        <v>86.1170751323874</v>
      </c>
    </row>
    <row r="95" customFormat="false" ht="14.1" hidden="false" customHeight="true" outlineLevel="0" collapsed="false">
      <c r="A95" s="76" t="n">
        <v>35.9</v>
      </c>
      <c r="B95" s="77" t="n">
        <f aca="false">IF(A95-$E$3&lt;0,0,A95-$E$3)</f>
        <v>4.36</v>
      </c>
      <c r="C95" s="11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 t="n">
        <v>30.0922673842451</v>
      </c>
      <c r="V95" s="78" t="n">
        <v>31.6071651084583</v>
      </c>
      <c r="W95" s="78" t="n">
        <v>33.105406867461</v>
      </c>
      <c r="X95" s="78" t="n">
        <v>34.5869656183547</v>
      </c>
      <c r="Y95" s="78" t="n">
        <v>36.051812982005</v>
      </c>
      <c r="Z95" s="78" t="n">
        <v>37.4999191864477</v>
      </c>
      <c r="AA95" s="78" t="n">
        <v>38.9312530070911</v>
      </c>
      <c r="AB95" s="78" t="n">
        <v>40.3457817034833</v>
      </c>
      <c r="AC95" s="78" t="n">
        <v>41.7434709523909</v>
      </c>
      <c r="AD95" s="78" t="n">
        <v>43.1242847769131</v>
      </c>
      <c r="AE95" s="78" t="n">
        <v>44.4881854713295</v>
      </c>
      <c r="AF95" s="78" t="n">
        <v>45.8351335213519</v>
      </c>
      <c r="AG95" s="78" t="n">
        <v>47.1650875194195</v>
      </c>
      <c r="AH95" s="78" t="n">
        <v>48.47800407464</v>
      </c>
      <c r="AI95" s="78" t="n">
        <v>49.7738377169423</v>
      </c>
      <c r="AJ95" s="78" t="n">
        <v>51.052540794961</v>
      </c>
      <c r="AK95" s="78" t="n">
        <v>52.314063367125</v>
      </c>
      <c r="AL95" s="78" t="n">
        <v>53.5583530853668</v>
      </c>
      <c r="AM95" s="78" t="n">
        <v>54.785355070807</v>
      </c>
      <c r="AN95" s="78" t="n">
        <v>55.9950117807007</v>
      </c>
      <c r="AO95" s="78" t="n">
        <v>57.1872628658496</v>
      </c>
      <c r="AP95" s="78" t="n">
        <v>58.3620450175996</v>
      </c>
      <c r="AQ95" s="78" t="n">
        <v>59.5192918034371</v>
      </c>
      <c r="AR95" s="78" t="n">
        <v>60.6589334900854</v>
      </c>
      <c r="AS95" s="78" t="n">
        <v>61.7808968528703</v>
      </c>
      <c r="AT95" s="78" t="n">
        <v>62.8851049699711</v>
      </c>
      <c r="AU95" s="78" t="n">
        <v>63.9714770000034</v>
      </c>
      <c r="AV95" s="78" t="n">
        <v>65.03992794118</v>
      </c>
      <c r="AW95" s="78" t="n">
        <v>66.0903683700652</v>
      </c>
      <c r="AX95" s="78" t="n">
        <v>67.1227041576744</v>
      </c>
      <c r="AY95" s="78" t="n">
        <v>68.1368361603604</v>
      </c>
      <c r="AZ95" s="78" t="n">
        <v>69.1326598825686</v>
      </c>
      <c r="BA95" s="78" t="n">
        <v>70.1100651081197</v>
      </c>
      <c r="BB95" s="78" t="n">
        <v>71.0689354961876</v>
      </c>
      <c r="BC95" s="78" t="n">
        <v>72.0091481375507</v>
      </c>
      <c r="BD95" s="78" t="n">
        <v>72.9305730660079</v>
      </c>
      <c r="BE95" s="78" t="n">
        <v>73.8330727190242</v>
      </c>
      <c r="BF95" s="78" t="n">
        <v>74.7165013406869</v>
      </c>
      <c r="BG95" s="78" t="n">
        <v>75.580704318872</v>
      </c>
      <c r="BH95" s="78" t="n">
        <v>76.4255174470895</v>
      </c>
      <c r="BI95" s="78" t="n">
        <v>77.2507660997412</v>
      </c>
      <c r="BJ95" s="78" t="n">
        <v>78.0562643074036</v>
      </c>
      <c r="BK95" s="78" t="n">
        <v>78.8418137161366</v>
      </c>
      <c r="BL95" s="78" t="n">
        <v>79.6072024115902</v>
      </c>
      <c r="BM95" s="78" t="n">
        <v>80.4913883364634</v>
      </c>
      <c r="BN95" s="78" t="n">
        <v>81.3638230777481</v>
      </c>
      <c r="BO95" s="78" t="n">
        <v>82.2184134752872</v>
      </c>
      <c r="BP95" s="78" t="n">
        <v>83.0547788384274</v>
      </c>
      <c r="BQ95" s="78" t="n">
        <v>83.8725130151104</v>
      </c>
      <c r="BR95" s="78" t="n">
        <v>84.6711814198797</v>
      </c>
      <c r="BS95" s="78" t="n">
        <v>85.4503175521764</v>
      </c>
      <c r="BT95" s="78" t="n">
        <v>86.209418886672</v>
      </c>
      <c r="BU95" s="118" t="n">
        <v>86.9479419820142</v>
      </c>
      <c r="BV95" s="66" t="n">
        <f aca="false">MAX(C95:BU95)</f>
        <v>86.9479419820142</v>
      </c>
    </row>
    <row r="96" customFormat="false" ht="14.1" hidden="false" customHeight="true" outlineLevel="0" collapsed="false">
      <c r="A96" s="76" t="n">
        <v>35.95</v>
      </c>
      <c r="B96" s="77" t="n">
        <f aca="false">IF(A96-$E$3&lt;0,0,A96-$E$3)</f>
        <v>4.41</v>
      </c>
      <c r="C96" s="11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78" t="n">
        <v>31.7899491743335</v>
      </c>
      <c r="W96" s="78" t="n">
        <v>33.2989471806223</v>
      </c>
      <c r="X96" s="78" t="n">
        <v>34.7913798788418</v>
      </c>
      <c r="Y96" s="78" t="n">
        <v>36.2672197091279</v>
      </c>
      <c r="Z96" s="78" t="n">
        <v>37.7264377726572</v>
      </c>
      <c r="AA96" s="78" t="n">
        <v>39.1690037750181</v>
      </c>
      <c r="AB96" s="78" t="n">
        <v>40.5948859663767</v>
      </c>
      <c r="AC96" s="78" t="n">
        <v>42.0040510782084</v>
      </c>
      <c r="AD96" s="78" t="n">
        <v>43.3964642563396</v>
      </c>
      <c r="AE96" s="78" t="n">
        <v>44.772088990025</v>
      </c>
      <c r="AF96" s="78" t="n">
        <v>46.1308870367585</v>
      </c>
      <c r="AG96" s="78" t="n">
        <v>47.4728183424885</v>
      </c>
      <c r="AH96" s="78" t="n">
        <v>48.7978409568753</v>
      </c>
      <c r="AI96" s="78" t="n">
        <v>50.1059109431962</v>
      </c>
      <c r="AJ96" s="78" t="n">
        <v>51.3969822824606</v>
      </c>
      <c r="AK96" s="78" t="n">
        <v>52.6710067712591</v>
      </c>
      <c r="AL96" s="78" t="n">
        <v>53.9279339128158</v>
      </c>
      <c r="AM96" s="78" t="n">
        <v>55.1677108006625</v>
      </c>
      <c r="AN96" s="78" t="n">
        <v>56.3902819942894</v>
      </c>
      <c r="AO96" s="78" t="n">
        <v>57.5955893860576</v>
      </c>
      <c r="AP96" s="78" t="n">
        <v>58.7835720585804</v>
      </c>
      <c r="AQ96" s="78" t="n">
        <v>59.95416613169</v>
      </c>
      <c r="AR96" s="78" t="n">
        <v>61.1073045980065</v>
      </c>
      <c r="AS96" s="78" t="n">
        <v>62.2429171460086</v>
      </c>
      <c r="AT96" s="78" t="n">
        <v>63.3609299693764</v>
      </c>
      <c r="AU96" s="78" t="n">
        <v>64.4612655612239</v>
      </c>
      <c r="AV96" s="78" t="n">
        <v>65.5438424916666</v>
      </c>
      <c r="AW96" s="78" t="n">
        <v>66.6085751669727</v>
      </c>
      <c r="AX96" s="78" t="n">
        <v>67.6553735683133</v>
      </c>
      <c r="AY96" s="78" t="n">
        <v>68.6841429678648</v>
      </c>
      <c r="AZ96" s="78" t="n">
        <v>69.6947836197065</v>
      </c>
      <c r="BA96" s="78" t="n">
        <v>70.6871904225953</v>
      </c>
      <c r="BB96" s="78" t="n">
        <v>71.6612525512808</v>
      </c>
      <c r="BC96" s="78" t="n">
        <v>72.6168530525274</v>
      </c>
      <c r="BD96" s="78" t="n">
        <v>73.5538684014258</v>
      </c>
      <c r="BE96" s="78" t="n">
        <v>74.4721680128875</v>
      </c>
      <c r="BF96" s="78" t="n">
        <v>75.3716137023896</v>
      </c>
      <c r="BG96" s="78" t="n">
        <v>76.2520590890565</v>
      </c>
      <c r="BH96" s="78" t="n">
        <v>77.1133489329816</v>
      </c>
      <c r="BI96" s="78" t="n">
        <v>77.9553183972625</v>
      </c>
      <c r="BJ96" s="78" t="n">
        <v>78.7777922234932</v>
      </c>
      <c r="BK96" s="78" t="n">
        <v>79.5805838073295</v>
      </c>
      <c r="BL96" s="78" t="n">
        <v>80.3634941581431</v>
      </c>
      <c r="BM96" s="78" t="n">
        <v>81.163890486234</v>
      </c>
      <c r="BN96" s="78" t="n">
        <v>82.0529186836159</v>
      </c>
      <c r="BO96" s="78" t="n">
        <v>82.9244778700001</v>
      </c>
      <c r="BP96" s="78" t="n">
        <v>83.7782106208005</v>
      </c>
      <c r="BQ96" s="78" t="n">
        <v>84.6137366274162</v>
      </c>
      <c r="BR96" s="78" t="n">
        <v>85.4306501453933</v>
      </c>
      <c r="BS96" s="78" t="n">
        <v>86.2285170254151</v>
      </c>
      <c r="BT96" s="78" t="n">
        <v>87.0068712350916</v>
      </c>
      <c r="BU96" s="118" t="n">
        <v>87.7652107534169</v>
      </c>
      <c r="BV96" s="66" t="n">
        <f aca="false">MAX(C96:BU96)</f>
        <v>87.7652107534169</v>
      </c>
    </row>
    <row r="97" customFormat="false" ht="14.1" hidden="false" customHeight="true" outlineLevel="0" collapsed="false">
      <c r="A97" s="76" t="n">
        <v>36</v>
      </c>
      <c r="B97" s="120" t="n">
        <f aca="false">IF(A97-$E$3&lt;0,0,A97-$E$3)</f>
        <v>4.46</v>
      </c>
      <c r="C97" s="121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 t="n">
        <v>33.4905336469677</v>
      </c>
      <c r="X97" s="122" t="n">
        <v>34.9937224044275</v>
      </c>
      <c r="Y97" s="122" t="n">
        <v>36.4804347061804</v>
      </c>
      <c r="Z97" s="122" t="n">
        <v>37.9506424886766</v>
      </c>
      <c r="AA97" s="123" t="n">
        <v>39.4043163467837</v>
      </c>
      <c r="AB97" s="123" t="n">
        <v>40.8414254771239</v>
      </c>
      <c r="AC97" s="123" t="n">
        <v>42.2619376182065</v>
      </c>
      <c r="AD97" s="123" t="n">
        <v>43.6658189871252</v>
      </c>
      <c r="AE97" s="123" t="n">
        <v>45.0530342125662</v>
      </c>
      <c r="AF97" s="123" t="n">
        <v>46.4235462638512</v>
      </c>
      <c r="AG97" s="123" t="n">
        <v>47.7773163757141</v>
      </c>
      <c r="AH97" s="123" t="n">
        <v>49.1143039684823</v>
      </c>
      <c r="AI97" s="123" t="n">
        <v>50.4344665632999</v>
      </c>
      <c r="AJ97" s="123" t="n">
        <v>51.737759691999</v>
      </c>
      <c r="AK97" s="123" t="n">
        <v>53.0241368011819</v>
      </c>
      <c r="AL97" s="123" t="n">
        <v>54.2935491500367</v>
      </c>
      <c r="AM97" s="123" t="n">
        <v>55.5459457013574</v>
      </c>
      <c r="AN97" s="123" t="n">
        <v>56.7812730051872</v>
      </c>
      <c r="AO97" s="123" t="n">
        <v>57.9994750744382</v>
      </c>
      <c r="AP97" s="123" t="n">
        <v>59.2004932517754</v>
      </c>
      <c r="AQ97" s="123" t="n">
        <v>60.3842660669701</v>
      </c>
      <c r="AR97" s="123" t="n">
        <v>61.5507290838416</v>
      </c>
      <c r="AS97" s="123" t="n">
        <v>62.6998147358021</v>
      </c>
      <c r="AT97" s="123" t="n">
        <v>63.8314521489077</v>
      </c>
      <c r="AU97" s="123" t="n">
        <v>64.9455669511837</v>
      </c>
      <c r="AV97" s="123" t="n">
        <v>66.0420810668432</v>
      </c>
      <c r="AW97" s="123" t="n">
        <v>67.120912493846</v>
      </c>
      <c r="AX97" s="123" t="n">
        <v>68.1819750630463</v>
      </c>
      <c r="AY97" s="123" t="n">
        <v>69.2251781769448</v>
      </c>
      <c r="AZ97" s="123" t="n">
        <v>70.2504265258014</v>
      </c>
      <c r="BA97" s="123" t="n">
        <v>71.2576197785505</v>
      </c>
      <c r="BB97" s="123" t="n">
        <v>72.2466522456041</v>
      </c>
      <c r="BC97" s="123" t="n">
        <v>73.217412510207</v>
      </c>
      <c r="BD97" s="123" t="n">
        <v>74.1697830245115</v>
      </c>
      <c r="BE97" s="123" t="n">
        <v>75.1036396659592</v>
      </c>
      <c r="BF97" s="123" t="n">
        <v>76.0188512488636</v>
      </c>
      <c r="BG97" s="123" t="n">
        <v>76.9152789852651</v>
      </c>
      <c r="BH97" s="123" t="n">
        <v>77.7927758881501</v>
      </c>
      <c r="BI97" s="123" t="n">
        <v>78.6511861089392</v>
      </c>
      <c r="BJ97" s="123" t="n">
        <v>79.4903441997278</v>
      </c>
      <c r="BK97" s="123" t="n">
        <v>80.3100742890245</v>
      </c>
      <c r="BL97" s="123" t="n">
        <v>81.1101891576177</v>
      </c>
      <c r="BM97" s="123" t="n">
        <v>81.89048919859</v>
      </c>
      <c r="BN97" s="123" t="n">
        <v>82.7323416149468</v>
      </c>
      <c r="BO97" s="123" t="n">
        <v>83.6204767083295</v>
      </c>
      <c r="BP97" s="123" t="n">
        <v>84.4911603398131</v>
      </c>
      <c r="BQ97" s="123" t="n">
        <v>85.3440354438749</v>
      </c>
      <c r="BR97" s="123" t="n">
        <v>86.1787220939659</v>
      </c>
      <c r="BS97" s="123" t="n">
        <v>86.9948149532371</v>
      </c>
      <c r="BT97" s="123" t="n">
        <v>87.7918803085115</v>
      </c>
      <c r="BU97" s="124" t="n">
        <v>88.5694525955677</v>
      </c>
      <c r="BV97" s="66" t="n">
        <f aca="false">MAX(C97:BU97)</f>
        <v>88.5694525955677</v>
      </c>
    </row>
    <row r="98" customFormat="false" ht="12" hidden="false" customHeight="false" outlineLevel="0" collapsed="false"/>
  </sheetData>
  <mergeCells count="11">
    <mergeCell ref="A5:A6"/>
    <mergeCell ref="B5:B6"/>
    <mergeCell ref="C5:BU5"/>
    <mergeCell ref="T8:AD9"/>
    <mergeCell ref="AH8:AR9"/>
    <mergeCell ref="T11:U12"/>
    <mergeCell ref="AH11:AI12"/>
    <mergeCell ref="T16:T17"/>
    <mergeCell ref="AH16:AH17"/>
    <mergeCell ref="AA21:AC21"/>
    <mergeCell ref="AO21:AQ21"/>
  </mergeCells>
  <printOptions headings="false" gridLines="false" gridLinesSet="true" horizontalCentered="true" verticalCentered="true"/>
  <pageMargins left="0.75" right="0.75" top="1" bottom="1" header="0.609722222222222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&amp;C&amp;12CAPACIDAD DE UNA COMPUERTA DE ALIVIADERO
PRESA DE PUNTE NUEVO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W98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I17" activeCellId="0" sqref="AI17"/>
    </sheetView>
  </sheetViews>
  <sheetFormatPr defaultRowHeight="11.25" zeroHeight="false" outlineLevelRow="0" outlineLevelCol="0"/>
  <cols>
    <col collapsed="false" customWidth="true" hidden="false" outlineLevel="0" max="1" min="1" style="51" width="8.98"/>
    <col collapsed="false" customWidth="true" hidden="false" outlineLevel="0" max="2" min="2" style="51" width="5.7"/>
    <col collapsed="false" customWidth="true" hidden="false" outlineLevel="0" max="73" min="3" style="52" width="5.7"/>
    <col collapsed="false" customWidth="true" hidden="false" outlineLevel="0" max="257" min="74" style="52" width="11.4"/>
    <col collapsed="false" customWidth="true" hidden="false" outlineLevel="0" max="1025" min="258" style="0" width="11.4"/>
  </cols>
  <sheetData>
    <row r="1" customFormat="false" ht="12" hidden="false" customHeight="false" outlineLevel="0" collapsed="false">
      <c r="A1" s="53"/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</row>
    <row r="2" customFormat="false" ht="12" hidden="false" customHeight="false" outlineLevel="0" collapsed="false">
      <c r="A2" s="53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</row>
    <row r="3" customFormat="false" ht="11.25" hidden="false" customHeight="false" outlineLevel="0" collapsed="false">
      <c r="A3" s="56" t="s">
        <v>20</v>
      </c>
      <c r="B3" s="56" t="n">
        <v>6.02</v>
      </c>
      <c r="C3" s="57"/>
      <c r="D3" s="58" t="s">
        <v>21</v>
      </c>
      <c r="E3" s="57" t="n">
        <v>31.55</v>
      </c>
      <c r="F3" s="59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</row>
    <row r="4" customFormat="false" ht="12" hidden="false" customHeight="false" outlineLevel="0" collapsed="false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</row>
    <row r="5" s="62" customFormat="true" ht="14.1" hidden="false" customHeight="true" outlineLevel="0" collapsed="false">
      <c r="A5" s="60" t="s">
        <v>7</v>
      </c>
      <c r="B5" s="60" t="s">
        <v>22</v>
      </c>
      <c r="C5" s="61" t="s">
        <v>23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52"/>
    </row>
    <row r="6" s="67" customFormat="true" ht="14.1" hidden="false" customHeight="true" outlineLevel="0" collapsed="false">
      <c r="A6" s="60"/>
      <c r="B6" s="60"/>
      <c r="C6" s="63" t="n">
        <v>0</v>
      </c>
      <c r="D6" s="64" t="n">
        <v>0.05</v>
      </c>
      <c r="E6" s="64" t="n">
        <v>0.1</v>
      </c>
      <c r="F6" s="64" t="n">
        <v>0.15</v>
      </c>
      <c r="G6" s="64" t="n">
        <v>0.2</v>
      </c>
      <c r="H6" s="64" t="n">
        <v>0.25</v>
      </c>
      <c r="I6" s="64" t="n">
        <v>0.3</v>
      </c>
      <c r="J6" s="64" t="n">
        <v>0.35</v>
      </c>
      <c r="K6" s="64" t="n">
        <v>0.4</v>
      </c>
      <c r="L6" s="64" t="n">
        <v>0.45</v>
      </c>
      <c r="M6" s="64" t="n">
        <v>0.5</v>
      </c>
      <c r="N6" s="64" t="n">
        <v>0.55</v>
      </c>
      <c r="O6" s="64" t="n">
        <v>0.6</v>
      </c>
      <c r="P6" s="64" t="n">
        <v>0.65</v>
      </c>
      <c r="Q6" s="64" t="n">
        <v>0.7</v>
      </c>
      <c r="R6" s="64" t="n">
        <v>0.75</v>
      </c>
      <c r="S6" s="64" t="n">
        <v>0.8</v>
      </c>
      <c r="T6" s="64" t="n">
        <v>0.85</v>
      </c>
      <c r="U6" s="64" t="n">
        <v>0.9</v>
      </c>
      <c r="V6" s="64" t="n">
        <v>0.95</v>
      </c>
      <c r="W6" s="64" t="n">
        <v>1</v>
      </c>
      <c r="X6" s="64" t="n">
        <v>1.05</v>
      </c>
      <c r="Y6" s="64" t="n">
        <v>1.1</v>
      </c>
      <c r="Z6" s="64" t="n">
        <v>1.15</v>
      </c>
      <c r="AA6" s="64" t="n">
        <v>1.2</v>
      </c>
      <c r="AB6" s="64" t="n">
        <v>1.25</v>
      </c>
      <c r="AC6" s="64" t="n">
        <v>1.3</v>
      </c>
      <c r="AD6" s="64" t="n">
        <v>1.35</v>
      </c>
      <c r="AE6" s="64" t="n">
        <v>1.4</v>
      </c>
      <c r="AF6" s="64" t="n">
        <v>1.45</v>
      </c>
      <c r="AG6" s="64" t="n">
        <v>1.5</v>
      </c>
      <c r="AH6" s="64" t="n">
        <v>1.55</v>
      </c>
      <c r="AI6" s="64" t="n">
        <v>1.6</v>
      </c>
      <c r="AJ6" s="64" t="n">
        <v>1.65</v>
      </c>
      <c r="AK6" s="64" t="n">
        <v>1.7</v>
      </c>
      <c r="AL6" s="64" t="n">
        <v>1.75</v>
      </c>
      <c r="AM6" s="64" t="n">
        <v>1.8</v>
      </c>
      <c r="AN6" s="64" t="n">
        <v>1.85</v>
      </c>
      <c r="AO6" s="64" t="n">
        <v>1.9</v>
      </c>
      <c r="AP6" s="64" t="n">
        <v>1.95</v>
      </c>
      <c r="AQ6" s="64" t="n">
        <v>2</v>
      </c>
      <c r="AR6" s="64" t="n">
        <v>2.05</v>
      </c>
      <c r="AS6" s="64" t="n">
        <v>2.1</v>
      </c>
      <c r="AT6" s="64" t="n">
        <v>2.15</v>
      </c>
      <c r="AU6" s="64" t="n">
        <v>2.2</v>
      </c>
      <c r="AV6" s="64" t="n">
        <v>2.25</v>
      </c>
      <c r="AW6" s="64" t="n">
        <v>2.3</v>
      </c>
      <c r="AX6" s="64" t="n">
        <v>2.35</v>
      </c>
      <c r="AY6" s="64" t="n">
        <v>2.4</v>
      </c>
      <c r="AZ6" s="64" t="n">
        <v>2.45</v>
      </c>
      <c r="BA6" s="64" t="n">
        <v>2.5</v>
      </c>
      <c r="BB6" s="64" t="n">
        <v>2.55</v>
      </c>
      <c r="BC6" s="64" t="n">
        <v>2.6</v>
      </c>
      <c r="BD6" s="64" t="n">
        <v>2.65</v>
      </c>
      <c r="BE6" s="64" t="n">
        <v>2.7</v>
      </c>
      <c r="BF6" s="64" t="n">
        <v>2.75</v>
      </c>
      <c r="BG6" s="64" t="n">
        <v>2.8</v>
      </c>
      <c r="BH6" s="64" t="n">
        <v>2.85</v>
      </c>
      <c r="BI6" s="64" t="n">
        <v>2.9</v>
      </c>
      <c r="BJ6" s="64" t="n">
        <v>2.95</v>
      </c>
      <c r="BK6" s="64" t="n">
        <v>3</v>
      </c>
      <c r="BL6" s="64" t="n">
        <v>3.05</v>
      </c>
      <c r="BM6" s="64" t="n">
        <v>3.1</v>
      </c>
      <c r="BN6" s="64" t="n">
        <v>3.15</v>
      </c>
      <c r="BO6" s="64" t="n">
        <v>3.2</v>
      </c>
      <c r="BP6" s="64" t="n">
        <v>3.25</v>
      </c>
      <c r="BQ6" s="64" t="n">
        <v>3.3</v>
      </c>
      <c r="BR6" s="64" t="n">
        <v>3.35</v>
      </c>
      <c r="BS6" s="64" t="n">
        <v>3.4</v>
      </c>
      <c r="BT6" s="64" t="n">
        <v>3.45</v>
      </c>
      <c r="BU6" s="65" t="n">
        <v>3.5</v>
      </c>
      <c r="BV6" s="66" t="s">
        <v>24</v>
      </c>
      <c r="BW6" s="66"/>
    </row>
    <row r="7" customFormat="false" ht="14.1" hidden="false" customHeight="true" outlineLevel="0" collapsed="false">
      <c r="A7" s="68" t="n">
        <v>31.5</v>
      </c>
      <c r="B7" s="69" t="n">
        <f aca="false">IF(A7-$E$3&lt;0,0,A7-$E$3)</f>
        <v>0</v>
      </c>
      <c r="C7" s="70" t="n">
        <v>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72"/>
      <c r="V7" s="72"/>
      <c r="W7" s="72"/>
      <c r="X7" s="72"/>
      <c r="Y7" s="72"/>
      <c r="Z7" s="72"/>
      <c r="AA7" s="73"/>
      <c r="AB7" s="73"/>
      <c r="AC7" s="73"/>
      <c r="AD7" s="73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5"/>
      <c r="BV7" s="66" t="n">
        <f aca="false">MAX(C7:BU7)</f>
        <v>0</v>
      </c>
    </row>
    <row r="8" customFormat="false" ht="14.1" hidden="false" customHeight="true" outlineLevel="0" collapsed="false">
      <c r="A8" s="76" t="n">
        <v>31.55</v>
      </c>
      <c r="B8" s="77" t="n">
        <f aca="false">IF(A8-$E$3&lt;0,0,A8-$E$3)</f>
        <v>0</v>
      </c>
      <c r="C8" s="70" t="n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80" t="s">
        <v>25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81"/>
      <c r="AF8" s="79"/>
      <c r="AG8" s="79"/>
      <c r="AH8" s="80" t="s">
        <v>26</v>
      </c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82"/>
      <c r="BV8" s="66" t="n">
        <f aca="false">MAX(C8:BU8)</f>
        <v>0</v>
      </c>
    </row>
    <row r="9" customFormat="false" ht="14.1" hidden="false" customHeight="true" outlineLevel="0" collapsed="false">
      <c r="A9" s="76" t="n">
        <v>31.6</v>
      </c>
      <c r="B9" s="77" t="n">
        <f aca="false">IF(A9-$E$3&lt;0,0,A9-$E$3)</f>
        <v>0.0500000000000007</v>
      </c>
      <c r="C9" s="70" t="n">
        <v>0</v>
      </c>
      <c r="D9" s="78" t="n">
        <v>0.128532429645258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9"/>
      <c r="AG9" s="79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82"/>
      <c r="BV9" s="66" t="n">
        <f aca="false">MAX(C9:BU9)</f>
        <v>0.128532429645258</v>
      </c>
    </row>
    <row r="10" customFormat="false" ht="14.1" hidden="false" customHeight="true" outlineLevel="0" collapsed="false">
      <c r="A10" s="76" t="n">
        <v>31.65</v>
      </c>
      <c r="B10" s="77" t="n">
        <f aca="false">IF(A10-$E$3&lt;0,0,A10-$E$3)</f>
        <v>0.0999999999999979</v>
      </c>
      <c r="C10" s="70" t="n">
        <v>0</v>
      </c>
      <c r="D10" s="78" t="n">
        <v>0.242354491136614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83"/>
      <c r="U10" s="83"/>
      <c r="V10" s="84"/>
      <c r="W10" s="85"/>
      <c r="X10" s="86"/>
      <c r="Y10" s="86"/>
      <c r="Z10" s="87"/>
      <c r="AA10" s="88"/>
      <c r="AB10" s="88"/>
      <c r="AC10" s="88"/>
      <c r="AD10" s="88"/>
      <c r="AE10" s="79"/>
      <c r="AF10" s="79"/>
      <c r="AG10" s="79"/>
      <c r="AH10" s="83"/>
      <c r="AI10" s="83"/>
      <c r="AJ10" s="84"/>
      <c r="AK10" s="85"/>
      <c r="AL10" s="86"/>
      <c r="AM10" s="86"/>
      <c r="AN10" s="87"/>
      <c r="AO10" s="88"/>
      <c r="AP10" s="88"/>
      <c r="AQ10" s="88"/>
      <c r="AR10" s="88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82"/>
      <c r="BV10" s="66" t="n">
        <f aca="false">MAX(C10:BU10)</f>
        <v>0.242354491136614</v>
      </c>
    </row>
    <row r="11" customFormat="false" ht="14.1" hidden="false" customHeight="true" outlineLevel="0" collapsed="false">
      <c r="A11" s="76" t="n">
        <v>31.7</v>
      </c>
      <c r="B11" s="77" t="n">
        <f aca="false">IF(A11-$E$3&lt;0,0,A11-$E$3)</f>
        <v>0.149999999999999</v>
      </c>
      <c r="C11" s="70" t="n">
        <v>0</v>
      </c>
      <c r="D11" s="78" t="n">
        <v>0.321749367979074</v>
      </c>
      <c r="E11" s="78" t="n">
        <v>0.541985293919876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91" t="s">
        <v>27</v>
      </c>
      <c r="U11" s="91"/>
      <c r="V11" s="92" t="s">
        <v>28</v>
      </c>
      <c r="W11" s="93" t="s">
        <v>29</v>
      </c>
      <c r="X11" s="87"/>
      <c r="Y11" s="78"/>
      <c r="Z11" s="78"/>
      <c r="AA11" s="79"/>
      <c r="AB11" s="79"/>
      <c r="AC11" s="79"/>
      <c r="AD11" s="79"/>
      <c r="AE11" s="79"/>
      <c r="AF11" s="79"/>
      <c r="AG11" s="79"/>
      <c r="AH11" s="91" t="s">
        <v>27</v>
      </c>
      <c r="AI11" s="91"/>
      <c r="AJ11" s="92" t="s">
        <v>28</v>
      </c>
      <c r="AK11" s="93" t="s">
        <v>29</v>
      </c>
      <c r="AL11" s="87"/>
      <c r="AM11" s="78"/>
      <c r="AN11" s="78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82"/>
      <c r="BV11" s="66" t="n">
        <f aca="false">MAX(C11:BU11)</f>
        <v>0.541985293919876</v>
      </c>
    </row>
    <row r="12" customFormat="false" ht="14.1" hidden="false" customHeight="true" outlineLevel="0" collapsed="false">
      <c r="A12" s="76" t="n">
        <v>31.75</v>
      </c>
      <c r="B12" s="77" t="n">
        <f aca="false">IF(A12-$E$3&lt;0,0,A12-$E$3)</f>
        <v>0.199999999999999</v>
      </c>
      <c r="C12" s="70" t="n">
        <v>0</v>
      </c>
      <c r="D12" s="78" t="n">
        <v>0.385665284595822</v>
      </c>
      <c r="E12" s="78" t="n">
        <v>0.685254205961078</v>
      </c>
      <c r="F12" s="78" t="n">
        <v>0.899278564083897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91"/>
      <c r="U12" s="91"/>
      <c r="V12" s="94" t="n">
        <v>32.2</v>
      </c>
      <c r="W12" s="94" t="n">
        <v>0.4</v>
      </c>
      <c r="X12" s="89"/>
      <c r="Y12" s="89"/>
      <c r="Z12" s="89"/>
      <c r="AA12" s="90"/>
      <c r="AB12" s="90"/>
      <c r="AC12" s="90"/>
      <c r="AD12" s="90"/>
      <c r="AE12" s="79"/>
      <c r="AF12" s="79"/>
      <c r="AG12" s="79"/>
      <c r="AH12" s="91"/>
      <c r="AI12" s="91"/>
      <c r="AJ12" s="94" t="n">
        <f aca="false">'H. de Cálculo'!N10</f>
        <v>32.14</v>
      </c>
      <c r="AK12" s="94" t="n">
        <f aca="false">'H. de Cálculo'!P10</f>
        <v>0</v>
      </c>
      <c r="AL12" s="89"/>
      <c r="AM12" s="89"/>
      <c r="AN12" s="89"/>
      <c r="AO12" s="90"/>
      <c r="AP12" s="90"/>
      <c r="AQ12" s="90"/>
      <c r="AR12" s="90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82"/>
      <c r="BV12" s="66" t="n">
        <f aca="false">MAX(C12:BU12)</f>
        <v>32.2</v>
      </c>
    </row>
    <row r="13" customFormat="false" ht="14.1" hidden="false" customHeight="true" outlineLevel="0" collapsed="false">
      <c r="A13" s="76" t="n">
        <v>31.8</v>
      </c>
      <c r="B13" s="77" t="n">
        <f aca="false">IF(A13-$E$3&lt;0,0,A13-$E$3)</f>
        <v>0.25</v>
      </c>
      <c r="C13" s="70" t="n">
        <v>0</v>
      </c>
      <c r="D13" s="78" t="n">
        <v>0.440586712759422</v>
      </c>
      <c r="E13" s="78" t="n">
        <v>0.804870156384177</v>
      </c>
      <c r="F13" s="78" t="n">
        <v>1.08962815924228</v>
      </c>
      <c r="G13" s="78" t="n">
        <v>1.30763423815149</v>
      </c>
      <c r="H13" s="78" t="n">
        <v>1.43608125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87"/>
      <c r="U13" s="87"/>
      <c r="V13" s="89"/>
      <c r="W13" s="89"/>
      <c r="X13" s="95"/>
      <c r="Y13" s="96" t="n">
        <f aca="false">ROUND(V15,2)</f>
        <v>0.4</v>
      </c>
      <c r="Z13" s="97" t="n">
        <f aca="false">ROUND(Y13+0.01,2)</f>
        <v>0.41</v>
      </c>
      <c r="AA13" s="97" t="n">
        <f aca="false">ROUND(Y13+0.02,2)</f>
        <v>0.42</v>
      </c>
      <c r="AB13" s="97" t="n">
        <f aca="false">ROUND(Y13+0.03,2)</f>
        <v>0.43</v>
      </c>
      <c r="AC13" s="97" t="n">
        <f aca="false">ROUND(Y13+0.04,2)</f>
        <v>0.44</v>
      </c>
      <c r="AD13" s="98" t="n">
        <f aca="false">ROUND(Y13+0.05,2)</f>
        <v>0.45</v>
      </c>
      <c r="AE13" s="81"/>
      <c r="AF13" s="79"/>
      <c r="AG13" s="79"/>
      <c r="AH13" s="87"/>
      <c r="AI13" s="87"/>
      <c r="AJ13" s="89"/>
      <c r="AK13" s="89"/>
      <c r="AL13" s="95"/>
      <c r="AM13" s="96" t="n">
        <f aca="false">ROUND(AJ15,2)</f>
        <v>0</v>
      </c>
      <c r="AN13" s="97" t="n">
        <f aca="false">ROUND(AM13+0.01,2)</f>
        <v>0.01</v>
      </c>
      <c r="AO13" s="97" t="n">
        <f aca="false">ROUND(AM13+0.02,2)</f>
        <v>0.02</v>
      </c>
      <c r="AP13" s="97" t="n">
        <f aca="false">ROUND(AM13+0.03,2)</f>
        <v>0.03</v>
      </c>
      <c r="AQ13" s="97" t="n">
        <f aca="false">ROUND(AM13+0.04,2)</f>
        <v>0.04</v>
      </c>
      <c r="AR13" s="98" t="n">
        <f aca="false">ROUND(AM13+0.05,2)</f>
        <v>0.05</v>
      </c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82"/>
      <c r="BV13" s="66" t="n">
        <f aca="false">MAX(C13:BU13)</f>
        <v>1.43608125</v>
      </c>
    </row>
    <row r="14" customFormat="false" ht="14.1" hidden="false" customHeight="true" outlineLevel="0" collapsed="false">
      <c r="A14" s="76" t="n">
        <v>31.85</v>
      </c>
      <c r="B14" s="77" t="n">
        <f aca="false">IF(A14-$E$3&lt;0,0,A14-$E$3)</f>
        <v>0.300000000000001</v>
      </c>
      <c r="C14" s="70" t="n">
        <v>0</v>
      </c>
      <c r="D14" s="78" t="n">
        <v>0.490241820252506</v>
      </c>
      <c r="E14" s="78" t="n">
        <v>0.909590903029491</v>
      </c>
      <c r="F14" s="78" t="n">
        <v>1.25847384677768</v>
      </c>
      <c r="G14" s="78" t="n">
        <v>1.53220158914919</v>
      </c>
      <c r="H14" s="78" t="n">
        <v>1.75903832565974</v>
      </c>
      <c r="I14" s="78" t="n">
        <v>1.88746398305907</v>
      </c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9"/>
      <c r="V14" s="99" t="s">
        <v>30</v>
      </c>
      <c r="W14" s="100" t="s">
        <v>31</v>
      </c>
      <c r="X14" s="101" t="n">
        <f aca="false">ROUND(U16,2)</f>
        <v>32.2</v>
      </c>
      <c r="Y14" s="86" t="n">
        <f aca="false">V16</f>
        <v>4.64</v>
      </c>
      <c r="Z14" s="87" t="n">
        <f aca="false">ROUND($Y14+(($AD14-$Y14)/5)*1,2)</f>
        <v>4.71</v>
      </c>
      <c r="AA14" s="87" t="n">
        <f aca="false">ROUND($Y14+(($AD14-$Y14)/5)*2,2)</f>
        <v>4.78</v>
      </c>
      <c r="AB14" s="87" t="n">
        <f aca="false">ROUND($Y14+(($AD14-$Y14)/5)*3,2)</f>
        <v>4.85</v>
      </c>
      <c r="AC14" s="87" t="n">
        <f aca="false">ROUND($Y14+(($AD14-$Y14)/5)*4,2)</f>
        <v>4.92</v>
      </c>
      <c r="AD14" s="102" t="n">
        <f aca="false">W16</f>
        <v>4.99</v>
      </c>
      <c r="AE14" s="81"/>
      <c r="AF14" s="79"/>
      <c r="AG14" s="79"/>
      <c r="AH14" s="78"/>
      <c r="AI14" s="79"/>
      <c r="AJ14" s="99" t="s">
        <v>30</v>
      </c>
      <c r="AK14" s="100" t="s">
        <v>31</v>
      </c>
      <c r="AL14" s="101" t="n">
        <f aca="false">ROUND(AI16,2)</f>
        <v>32.1</v>
      </c>
      <c r="AM14" s="86" t="n">
        <f aca="false">AJ16</f>
        <v>0</v>
      </c>
      <c r="AN14" s="87" t="n">
        <f aca="false">ROUND($Y14+(($AD14-$Y14)/5)*1,2)</f>
        <v>4.71</v>
      </c>
      <c r="AO14" s="87" t="n">
        <f aca="false">ROUND($Y14+(($AD14-$Y14)/5)*2,2)</f>
        <v>4.78</v>
      </c>
      <c r="AP14" s="87" t="n">
        <f aca="false">ROUND($Y14+(($AD14-$Y14)/5)*3,2)</f>
        <v>4.85</v>
      </c>
      <c r="AQ14" s="87" t="n">
        <f aca="false">ROUND($Y14+(($AD14-$Y14)/5)*4,2)</f>
        <v>4.92</v>
      </c>
      <c r="AR14" s="102" t="n">
        <f aca="false">AK16</f>
        <v>0.69</v>
      </c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82"/>
      <c r="BV14" s="66" t="n">
        <f aca="false">MAX(C14:BU14)</f>
        <v>32.2</v>
      </c>
    </row>
    <row r="15" customFormat="false" ht="14.1" hidden="false" customHeight="true" outlineLevel="0" collapsed="false">
      <c r="A15" s="76" t="n">
        <v>31.9</v>
      </c>
      <c r="B15" s="77" t="n">
        <f aca="false">IF(A15-$E$3&lt;0,0,A15-$E$3)</f>
        <v>0.349999999999998</v>
      </c>
      <c r="C15" s="70" t="n">
        <v>0</v>
      </c>
      <c r="D15" s="78" t="n">
        <v>0.535360624219135</v>
      </c>
      <c r="E15" s="78" t="n">
        <v>1.00380520826772</v>
      </c>
      <c r="F15" s="78" t="n">
        <v>1.40843686515138</v>
      </c>
      <c r="G15" s="78" t="n">
        <v>1.74542280099465</v>
      </c>
      <c r="H15" s="78" t="n">
        <v>2.01489875673843</v>
      </c>
      <c r="I15" s="78" t="n">
        <v>2.2496766671866</v>
      </c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103"/>
      <c r="U15" s="90"/>
      <c r="V15" s="104" t="n">
        <f aca="false">HLOOKUP(W12,C6:BU6,1,TRUE())</f>
        <v>0.4</v>
      </c>
      <c r="W15" s="105" t="n">
        <f aca="false">HLOOKUP((W12+0.05),C6:BU6,1,TRUE())</f>
        <v>0.45</v>
      </c>
      <c r="X15" s="106" t="n">
        <f aca="false">ROUND(X14+0.01,2)</f>
        <v>32.21</v>
      </c>
      <c r="Y15" s="107" t="n">
        <f aca="false">ROUND(V16+((V17-V16)/5)*1,2)</f>
        <v>4.7</v>
      </c>
      <c r="Z15" s="78" t="n">
        <f aca="false">ROUND($Y15+(($AD15-$Y15)/5)*1,2)</f>
        <v>4.77</v>
      </c>
      <c r="AA15" s="78" t="n">
        <f aca="false">ROUND($Y15+(($AD15-$Y15)/5)*2,2)</f>
        <v>4.84</v>
      </c>
      <c r="AB15" s="78" t="n">
        <f aca="false">ROUND($Y15+(($AD15-$Y15)/5)*3,2)</f>
        <v>4.92</v>
      </c>
      <c r="AC15" s="78" t="n">
        <f aca="false">ROUND($Y15+(($AD15-$Y15)/5)*4,2)</f>
        <v>4.99</v>
      </c>
      <c r="AD15" s="108" t="n">
        <f aca="false">ROUND(W16+((W17-W16)/5)*1,2)</f>
        <v>5.06</v>
      </c>
      <c r="AE15" s="81"/>
      <c r="AF15" s="79"/>
      <c r="AG15" s="79"/>
      <c r="AH15" s="103"/>
      <c r="AI15" s="90"/>
      <c r="AJ15" s="104" t="n">
        <f aca="false">HLOOKUP(AK12,C6:BU6,1,TRUE())</f>
        <v>0</v>
      </c>
      <c r="AK15" s="105" t="n">
        <f aca="false">HLOOKUP((AK12+0.05),C6:BU6,1,TRUE())</f>
        <v>0.05</v>
      </c>
      <c r="AL15" s="106" t="n">
        <f aca="false">ROUND(AL14+0.01,2)</f>
        <v>32.11</v>
      </c>
      <c r="AM15" s="107" t="n">
        <f aca="false">ROUND(AJ16+((AJ17-AJ16)/5)*1,2)</f>
        <v>0</v>
      </c>
      <c r="AN15" s="78" t="n">
        <f aca="false">ROUND($Y15+(($AD15-$Y15)/5)*1,2)</f>
        <v>4.77</v>
      </c>
      <c r="AO15" s="78" t="n">
        <f aca="false">ROUND($Y15+(($AD15-$Y15)/5)*2,2)</f>
        <v>4.84</v>
      </c>
      <c r="AP15" s="78" t="n">
        <f aca="false">ROUND($Y15+(($AD15-$Y15)/5)*3,2)</f>
        <v>4.92</v>
      </c>
      <c r="AQ15" s="78" t="n">
        <f aca="false">ROUND($Y15+(($AD15-$Y15)/5)*4,2)</f>
        <v>4.99</v>
      </c>
      <c r="AR15" s="108" t="n">
        <f aca="false">ROUND(AK16+((AK17-AK16)/5)*1,2)</f>
        <v>0.7</v>
      </c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82"/>
      <c r="BV15" s="66" t="n">
        <f aca="false">MAX(C15:BU15)</f>
        <v>32.21</v>
      </c>
    </row>
    <row r="16" customFormat="false" ht="14.1" hidden="false" customHeight="true" outlineLevel="0" collapsed="false">
      <c r="A16" s="76" t="n">
        <v>31.95</v>
      </c>
      <c r="B16" s="77" t="n">
        <f aca="false">IF(A16-$E$3&lt;0,0,A16-$E$3)</f>
        <v>0.399999999999999</v>
      </c>
      <c r="C16" s="70" t="n">
        <v>0</v>
      </c>
      <c r="D16" s="78" t="n">
        <v>0.576981192046522</v>
      </c>
      <c r="E16" s="78" t="n">
        <v>1.09010086867802</v>
      </c>
      <c r="F16" s="78" t="n">
        <v>1.54462884715321</v>
      </c>
      <c r="G16" s="78" t="n">
        <v>1.9369028922743</v>
      </c>
      <c r="H16" s="78" t="n">
        <v>2.26423957285621</v>
      </c>
      <c r="I16" s="78" t="n">
        <v>2.54185269726504</v>
      </c>
      <c r="J16" s="78" t="n">
        <v>2.77659156265908</v>
      </c>
      <c r="K16" s="78"/>
      <c r="L16" s="78"/>
      <c r="M16" s="78"/>
      <c r="N16" s="78"/>
      <c r="O16" s="78"/>
      <c r="P16" s="78"/>
      <c r="Q16" s="78"/>
      <c r="R16" s="78"/>
      <c r="S16" s="78"/>
      <c r="T16" s="109" t="s">
        <v>32</v>
      </c>
      <c r="U16" s="110" t="n">
        <f aca="false">VLOOKUP(V12,A7:A97,1,TRUE())</f>
        <v>32.2</v>
      </c>
      <c r="V16" s="111" t="n">
        <f aca="false">ROUND(IFERROR(INDEX(C7:BU97,MATCH(U16,A7:A97,0),MATCH(V15,C6:BU6,0)),""),2)</f>
        <v>4.64</v>
      </c>
      <c r="W16" s="102" t="n">
        <f aca="false">ROUND(IFERROR(INDEX(C7:BU97,MATCH(U16,A7:A97,0),MATCH(W15,C6:BU6,0)),""),2)</f>
        <v>4.99</v>
      </c>
      <c r="X16" s="106" t="n">
        <f aca="false">ROUND(X14+0.02,2)</f>
        <v>32.22</v>
      </c>
      <c r="Y16" s="107" t="n">
        <f aca="false">V16+((V17-V16)/5)*2</f>
        <v>4.756</v>
      </c>
      <c r="Z16" s="78" t="n">
        <f aca="false">ROUND($Y16+(($AD16-$Y16)/5)*1,2)</f>
        <v>4.83</v>
      </c>
      <c r="AA16" s="78" t="n">
        <f aca="false">ROUND($Y16+(($AD16-$Y16)/5)*2,2)</f>
        <v>4.91</v>
      </c>
      <c r="AB16" s="78" t="n">
        <f aca="false">ROUND($Y16+(($AD16-$Y16)/5)*3,2)</f>
        <v>4.98</v>
      </c>
      <c r="AC16" s="78" t="n">
        <f aca="false">ROUND($Y16+(($AD16-$Y16)/5)*4,2)</f>
        <v>5.06</v>
      </c>
      <c r="AD16" s="108" t="n">
        <f aca="false">ROUND(W16+((W17-W16)/5)*2,2)</f>
        <v>5.13</v>
      </c>
      <c r="AE16" s="81"/>
      <c r="AF16" s="79"/>
      <c r="AG16" s="79"/>
      <c r="AH16" s="109" t="s">
        <v>32</v>
      </c>
      <c r="AI16" s="110" t="n">
        <f aca="false">VLOOKUP(AJ12,A7:A97,1,TRUE())</f>
        <v>32.1</v>
      </c>
      <c r="AJ16" s="111" t="n">
        <f aca="false">ROUND(IFERROR(INDEX(C7:BU97,MATCH(AI16,A7:A97,0),MATCH(AJ15,C6:BU6,0)),""),2)</f>
        <v>0</v>
      </c>
      <c r="AK16" s="102" t="n">
        <f aca="false">ROUND(IFERROR(INDEX(C7:BU97,MATCH(AI16,A7:A97,0),MATCH(AK15,C6:BU6,0)),""),2)</f>
        <v>0.69</v>
      </c>
      <c r="AL16" s="106" t="n">
        <f aca="false">ROUND(AL14+0.02,2)</f>
        <v>32.12</v>
      </c>
      <c r="AM16" s="107" t="n">
        <f aca="false">AJ16+((AJ17-AJ16)/5)*2</f>
        <v>0</v>
      </c>
      <c r="AN16" s="78" t="n">
        <f aca="false">ROUND($Y16+(($AD16-$Y16)/5)*1,2)</f>
        <v>4.83</v>
      </c>
      <c r="AO16" s="78" t="n">
        <f aca="false">ROUND($Y16+(($AD16-$Y16)/5)*2,2)</f>
        <v>4.91</v>
      </c>
      <c r="AP16" s="78" t="n">
        <f aca="false">ROUND($Y16+(($AD16-$Y16)/5)*3,2)</f>
        <v>4.98</v>
      </c>
      <c r="AQ16" s="78" t="n">
        <f aca="false">ROUND($Y16+(($AD16-$Y16)/5)*4,2)</f>
        <v>5.06</v>
      </c>
      <c r="AR16" s="108" t="n">
        <f aca="false">ROUND(AK16+((AK17-AK16)/5)*2,2)</f>
        <v>0.7</v>
      </c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82"/>
      <c r="BV16" s="66" t="n">
        <f aca="false">MAX(C16:BU16)</f>
        <v>32.22</v>
      </c>
    </row>
    <row r="17" customFormat="false" ht="14.1" hidden="false" customHeight="true" outlineLevel="0" collapsed="false">
      <c r="A17" s="76" t="n">
        <v>32</v>
      </c>
      <c r="B17" s="77" t="n">
        <f aca="false">IF(A17-$E$3&lt;0,0,A17-$E$3)</f>
        <v>0.449999999999999</v>
      </c>
      <c r="C17" s="70" t="n">
        <v>0</v>
      </c>
      <c r="D17" s="78" t="n">
        <v>0.61579899591803</v>
      </c>
      <c r="E17" s="78" t="n">
        <v>1.17015601962053</v>
      </c>
      <c r="F17" s="78" t="n">
        <v>1.67019162272063</v>
      </c>
      <c r="G17" s="78" t="n">
        <v>2.11214577366269</v>
      </c>
      <c r="H17" s="78" t="n">
        <v>2.49420242647022</v>
      </c>
      <c r="I17" s="78" t="n">
        <v>2.81342991667238</v>
      </c>
      <c r="J17" s="78" t="n">
        <v>3.1027016250062</v>
      </c>
      <c r="K17" s="78" t="n">
        <v>3.33740144534613</v>
      </c>
      <c r="L17" s="78"/>
      <c r="M17" s="78"/>
      <c r="N17" s="78"/>
      <c r="O17" s="78"/>
      <c r="P17" s="78"/>
      <c r="Q17" s="78"/>
      <c r="R17" s="78"/>
      <c r="S17" s="78"/>
      <c r="T17" s="109"/>
      <c r="U17" s="112" t="n">
        <f aca="false">VLOOKUP((V12+0.05),A7:A97,1,TRUE())</f>
        <v>32.25</v>
      </c>
      <c r="V17" s="113" t="n">
        <f aca="false">ROUND(IFERROR(INDEX(C7:BU97,MATCH(U17,A7:A97,0),MATCH(V15,C6:BU6,0)),""),2)</f>
        <v>4.93</v>
      </c>
      <c r="W17" s="95" t="n">
        <f aca="false">ROUND(IFERROR(INDEX(C7:BU97,MATCH(U17,A7:A97,0),MATCH(W15,C6:BU6,0)),""),2)</f>
        <v>5.33</v>
      </c>
      <c r="X17" s="106" t="n">
        <f aca="false">ROUND(X14+0.03,2)</f>
        <v>32.23</v>
      </c>
      <c r="Y17" s="107" t="n">
        <f aca="false">ROUND(V16+((V17-V16)/5)*3,2)</f>
        <v>4.81</v>
      </c>
      <c r="Z17" s="78" t="n">
        <f aca="false">ROUND($Y17+(($AD17-$Y17)/5)*1,2)</f>
        <v>4.89</v>
      </c>
      <c r="AA17" s="78" t="n">
        <f aca="false">ROUND($Y17+(($AD17-$Y17)/5)*2,2)</f>
        <v>4.96</v>
      </c>
      <c r="AB17" s="78" t="n">
        <f aca="false">ROUND($Y17+(($AD17-$Y17)/5)*3,2)</f>
        <v>5.04</v>
      </c>
      <c r="AC17" s="78" t="n">
        <f aca="false">ROUND($Y17+(($AD17-$Y17)/5)*4,2)</f>
        <v>5.11</v>
      </c>
      <c r="AD17" s="108" t="n">
        <f aca="false">ROUND(W16+((W17-W16)/5)*3,2)</f>
        <v>5.19</v>
      </c>
      <c r="AE17" s="81"/>
      <c r="AF17" s="79"/>
      <c r="AG17" s="79"/>
      <c r="AH17" s="109"/>
      <c r="AI17" s="112" t="n">
        <f aca="false">VLOOKUP((AJ12+0.05),A7:A97,1,TRUE())</f>
        <v>32.15</v>
      </c>
      <c r="AJ17" s="113" t="n">
        <f aca="false">ROUND(IFERROR(INDEX(C7:BU97,MATCH(AI17,A7:A97,0),MATCH(AJ15,C6:BU6,0)),""),2)</f>
        <v>0</v>
      </c>
      <c r="AK17" s="95" t="n">
        <f aca="false">ROUND(IFERROR(INDEX(C7:BU97,MATCH(AI17,A7:A97,0),MATCH(AK15,C6:BU6,0)),""),2)</f>
        <v>0.72</v>
      </c>
      <c r="AL17" s="106" t="n">
        <f aca="false">ROUND(AL14+0.03,2)</f>
        <v>32.13</v>
      </c>
      <c r="AM17" s="107" t="n">
        <f aca="false">ROUND(AJ16+((AJ17-AJ16)/5)*3,2)</f>
        <v>0</v>
      </c>
      <c r="AN17" s="78" t="n">
        <f aca="false">ROUND($Y17+(($AD17-$Y17)/5)*1,2)</f>
        <v>4.89</v>
      </c>
      <c r="AO17" s="78" t="n">
        <f aca="false">ROUND($Y17+(($AD17-$Y17)/5)*2,2)</f>
        <v>4.96</v>
      </c>
      <c r="AP17" s="78" t="n">
        <f aca="false">ROUND($Y17+(($AD17-$Y17)/5)*3,2)</f>
        <v>5.04</v>
      </c>
      <c r="AQ17" s="78" t="n">
        <f aca="false">ROUND($Y17+(($AD17-$Y17)/5)*4,2)</f>
        <v>5.11</v>
      </c>
      <c r="AR17" s="108" t="n">
        <f aca="false">ROUND(AK16+((AK17-AK16)/5)*3,2)</f>
        <v>0.71</v>
      </c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82"/>
      <c r="BV17" s="66" t="n">
        <f aca="false">MAX(C17:BU17)</f>
        <v>32.25</v>
      </c>
    </row>
    <row r="18" customFormat="false" ht="14.1" hidden="false" customHeight="true" outlineLevel="0" collapsed="false">
      <c r="A18" s="76" t="n">
        <v>32.05</v>
      </c>
      <c r="B18" s="77" t="n">
        <f aca="false">IF(A18-$E$3&lt;0,0,A18-$E$3)</f>
        <v>0.499999999999996</v>
      </c>
      <c r="C18" s="70" t="n">
        <v>0</v>
      </c>
      <c r="D18" s="78" t="n">
        <v>0.652306463340573</v>
      </c>
      <c r="E18" s="78" t="n">
        <v>1.24513152603836</v>
      </c>
      <c r="F18" s="78" t="n">
        <v>1.78722924767508</v>
      </c>
      <c r="G18" s="78" t="n">
        <v>2.27462421597945</v>
      </c>
      <c r="H18" s="78" t="n">
        <v>2.70600358272799</v>
      </c>
      <c r="I18" s="78" t="n">
        <v>3.07937196797067</v>
      </c>
      <c r="J18" s="78" t="n">
        <v>3.3915992843446</v>
      </c>
      <c r="K18" s="78" t="n">
        <v>3.69547371107084</v>
      </c>
      <c r="L18" s="78" t="n">
        <v>3.93013448635663</v>
      </c>
      <c r="M18" s="78"/>
      <c r="N18" s="78"/>
      <c r="O18" s="78"/>
      <c r="P18" s="78"/>
      <c r="Q18" s="78"/>
      <c r="R18" s="78"/>
      <c r="S18" s="78"/>
      <c r="T18" s="86"/>
      <c r="U18" s="87"/>
      <c r="V18" s="87"/>
      <c r="W18" s="88"/>
      <c r="X18" s="106" t="n">
        <f aca="false">ROUND(X14+0.04,2)</f>
        <v>32.24</v>
      </c>
      <c r="Y18" s="107" t="n">
        <f aca="false">ROUND(V16+((V17-V16)/5)*4,2)</f>
        <v>4.87</v>
      </c>
      <c r="Z18" s="78" t="n">
        <f aca="false">ROUND($Y18+(($AD18-$Y18)/5)*1,2)</f>
        <v>4.95</v>
      </c>
      <c r="AA18" s="78" t="n">
        <f aca="false">ROUND($Y18+(($AD18-$Y18)/5)*2,2)</f>
        <v>5.03</v>
      </c>
      <c r="AB18" s="78" t="n">
        <f aca="false">ROUND($Y18+(($AD18-$Y18)/5)*3,2)</f>
        <v>5.1</v>
      </c>
      <c r="AC18" s="78" t="n">
        <f aca="false">ROUND($Y18+(($AD18-$Y18)/5)*4,2)</f>
        <v>5.18</v>
      </c>
      <c r="AD18" s="108" t="n">
        <f aca="false">ROUND(W16+((W17-W16)/5)*4,2)</f>
        <v>5.26</v>
      </c>
      <c r="AE18" s="81"/>
      <c r="AF18" s="79"/>
      <c r="AG18" s="79"/>
      <c r="AH18" s="86"/>
      <c r="AI18" s="87"/>
      <c r="AJ18" s="87"/>
      <c r="AK18" s="88"/>
      <c r="AL18" s="106" t="n">
        <f aca="false">ROUND(AL14+0.04,2)</f>
        <v>32.14</v>
      </c>
      <c r="AM18" s="107" t="n">
        <f aca="false">ROUND(AJ16+((AJ17-AJ16)/5)*4,2)</f>
        <v>0</v>
      </c>
      <c r="AN18" s="78" t="n">
        <f aca="false">ROUND($Y18+(($AD18-$Y18)/5)*1,2)</f>
        <v>4.95</v>
      </c>
      <c r="AO18" s="78" t="n">
        <f aca="false">ROUND($Y18+(($AD18-$Y18)/5)*2,2)</f>
        <v>5.03</v>
      </c>
      <c r="AP18" s="78" t="n">
        <f aca="false">ROUND($Y18+(($AD18-$Y18)/5)*3,2)</f>
        <v>5.1</v>
      </c>
      <c r="AQ18" s="78" t="n">
        <f aca="false">ROUND($Y18+(($AD18-$Y18)/5)*4,2)</f>
        <v>5.18</v>
      </c>
      <c r="AR18" s="108" t="n">
        <f aca="false">ROUND(AK16+((AK17-AK16)/5)*4,2)</f>
        <v>0.71</v>
      </c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82"/>
      <c r="BV18" s="66" t="n">
        <f aca="false">MAX(C18:BU18)</f>
        <v>32.24</v>
      </c>
    </row>
    <row r="19" customFormat="false" ht="14.1" hidden="false" customHeight="true" outlineLevel="0" collapsed="false">
      <c r="A19" s="76" t="n">
        <v>32.1</v>
      </c>
      <c r="B19" s="77" t="n">
        <f aca="false">IF(A19-$E$3&lt;0,0,A19-$E$3)</f>
        <v>0.550000000000001</v>
      </c>
      <c r="C19" s="70" t="n">
        <v>0</v>
      </c>
      <c r="D19" s="78" t="n">
        <v>0.688648123455199</v>
      </c>
      <c r="E19" s="78" t="n">
        <v>1.3170276926735</v>
      </c>
      <c r="F19" s="78" t="n">
        <v>1.89723421526948</v>
      </c>
      <c r="G19" s="78" t="n">
        <v>2.42671723370679</v>
      </c>
      <c r="H19" s="78" t="n">
        <v>2.90332370885405</v>
      </c>
      <c r="I19" s="78" t="n">
        <v>3.3256059586199</v>
      </c>
      <c r="J19" s="78" t="n">
        <v>3.6914219845334</v>
      </c>
      <c r="K19" s="78" t="n">
        <v>4.01467706530715</v>
      </c>
      <c r="L19" s="78" t="n">
        <v>4.31850093589095</v>
      </c>
      <c r="M19" s="78" t="n">
        <v>4.55312266612262</v>
      </c>
      <c r="N19" s="78" t="n">
        <v>4.68144155127603</v>
      </c>
      <c r="O19" s="78"/>
      <c r="P19" s="78"/>
      <c r="Q19" s="78"/>
      <c r="R19" s="78"/>
      <c r="S19" s="78"/>
      <c r="T19" s="78"/>
      <c r="U19" s="78"/>
      <c r="V19" s="78"/>
      <c r="W19" s="79"/>
      <c r="X19" s="114" t="n">
        <f aca="false">ROUND(X14+0.05,2)</f>
        <v>32.25</v>
      </c>
      <c r="Y19" s="115" t="n">
        <f aca="false">V17</f>
        <v>4.93</v>
      </c>
      <c r="Z19" s="116" t="n">
        <f aca="false">ROUND($Y19+(($AD19-$Y19)/5)*1,2)</f>
        <v>5.01</v>
      </c>
      <c r="AA19" s="116" t="n">
        <f aca="false">ROUND($Y19+(($AD19-$Y19)/5)*2,2)</f>
        <v>5.09</v>
      </c>
      <c r="AB19" s="116" t="n">
        <f aca="false">ROUND($Y19+(($AD19-$Y19)/5)*3,2)</f>
        <v>5.17</v>
      </c>
      <c r="AC19" s="116" t="n">
        <f aca="false">ROUND($Y19+(($AD19-$Y19)/5)*4,2)</f>
        <v>5.25</v>
      </c>
      <c r="AD19" s="95" t="n">
        <f aca="false">W17</f>
        <v>5.33</v>
      </c>
      <c r="AE19" s="81"/>
      <c r="AF19" s="79"/>
      <c r="AG19" s="79"/>
      <c r="AH19" s="78"/>
      <c r="AI19" s="78"/>
      <c r="AJ19" s="78"/>
      <c r="AK19" s="79"/>
      <c r="AL19" s="114" t="n">
        <f aca="false">ROUND(AL14+0.05,2)</f>
        <v>32.15</v>
      </c>
      <c r="AM19" s="115" t="n">
        <f aca="false">AJ17</f>
        <v>0</v>
      </c>
      <c r="AN19" s="116" t="n">
        <f aca="false">ROUND($Y19+(($AD19-$Y19)/5)*1,2)</f>
        <v>5.01</v>
      </c>
      <c r="AO19" s="116" t="n">
        <f aca="false">ROUND($Y19+(($AD19-$Y19)/5)*2,2)</f>
        <v>5.09</v>
      </c>
      <c r="AP19" s="116" t="n">
        <f aca="false">ROUND($Y19+(($AD19-$Y19)/5)*3,2)</f>
        <v>5.17</v>
      </c>
      <c r="AQ19" s="116" t="n">
        <f aca="false">ROUND($Y19+(($AD19-$Y19)/5)*4,2)</f>
        <v>5.25</v>
      </c>
      <c r="AR19" s="95" t="n">
        <f aca="false">AK17</f>
        <v>0.72</v>
      </c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82"/>
      <c r="BV19" s="66" t="n">
        <f aca="false">MAX(C19:BU19)</f>
        <v>32.25</v>
      </c>
    </row>
    <row r="20" customFormat="false" ht="14.1" hidden="false" customHeight="true" outlineLevel="0" collapsed="false">
      <c r="A20" s="76" t="n">
        <v>32.15</v>
      </c>
      <c r="B20" s="77" t="n">
        <f aca="false">IF(A20-$E$3&lt;0,0,A20-$E$3)</f>
        <v>0.599999999999998</v>
      </c>
      <c r="C20" s="70" t="n">
        <v>0</v>
      </c>
      <c r="D20" s="78" t="n">
        <v>0.723174929102201</v>
      </c>
      <c r="E20" s="78" t="n">
        <v>1.38522987672422</v>
      </c>
      <c r="F20" s="78" t="n">
        <v>2.00131074173235</v>
      </c>
      <c r="G20" s="78" t="n">
        <v>2.57014485998775</v>
      </c>
      <c r="H20" s="78" t="n">
        <v>3.08872447354526</v>
      </c>
      <c r="I20" s="78" t="n">
        <v>3.55595034861489</v>
      </c>
      <c r="J20" s="78" t="n">
        <v>3.97026251865669</v>
      </c>
      <c r="K20" s="78" t="n">
        <v>4.32939690326825</v>
      </c>
      <c r="L20" s="78" t="n">
        <v>4.66657467497203</v>
      </c>
      <c r="M20" s="78" t="n">
        <v>4.97034798408626</v>
      </c>
      <c r="N20" s="78" t="n">
        <v>5.20493066926381</v>
      </c>
      <c r="O20" s="78"/>
      <c r="P20" s="78"/>
      <c r="Q20" s="78"/>
      <c r="R20" s="78"/>
      <c r="S20" s="78"/>
      <c r="T20" s="78"/>
      <c r="U20" s="78"/>
      <c r="V20" s="78"/>
      <c r="W20" s="78"/>
      <c r="X20" s="87"/>
      <c r="Y20" s="87"/>
      <c r="Z20" s="87"/>
      <c r="AA20" s="88"/>
      <c r="AB20" s="88"/>
      <c r="AC20" s="88"/>
      <c r="AD20" s="88"/>
      <c r="AE20" s="79"/>
      <c r="AF20" s="79"/>
      <c r="AG20" s="79"/>
      <c r="AH20" s="78"/>
      <c r="AI20" s="78"/>
      <c r="AJ20" s="78"/>
      <c r="AK20" s="78"/>
      <c r="AL20" s="87"/>
      <c r="AM20" s="87"/>
      <c r="AN20" s="87"/>
      <c r="AO20" s="88"/>
      <c r="AP20" s="88"/>
      <c r="AQ20" s="88"/>
      <c r="AR20" s="8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82"/>
      <c r="BV20" s="66" t="n">
        <f aca="false">MAX(C20:BU20)</f>
        <v>5.20493066926381</v>
      </c>
    </row>
    <row r="21" customFormat="false" ht="14.1" hidden="false" customHeight="true" outlineLevel="0" collapsed="false">
      <c r="A21" s="76" t="n">
        <v>32.2</v>
      </c>
      <c r="B21" s="77" t="n">
        <f aca="false">IF(A21-$E$3&lt;0,0,A21-$E$3)</f>
        <v>0.650000000000002</v>
      </c>
      <c r="C21" s="70" t="n">
        <v>0</v>
      </c>
      <c r="D21" s="78" t="n">
        <v>0.756128613850436</v>
      </c>
      <c r="E21" s="78" t="n">
        <v>1.45024261701907</v>
      </c>
      <c r="F21" s="78" t="n">
        <v>2.10030275878561</v>
      </c>
      <c r="G21" s="78" t="n">
        <v>2.70620013736328</v>
      </c>
      <c r="H21" s="78" t="n">
        <v>3.26408455850646</v>
      </c>
      <c r="I21" s="78" t="n">
        <v>3.77309228230776</v>
      </c>
      <c r="J21" s="78" t="n">
        <v>4.23203568331216</v>
      </c>
      <c r="K21" s="78" t="n">
        <v>4.63925985670321</v>
      </c>
      <c r="L21" s="78" t="n">
        <v>4.9923975144466</v>
      </c>
      <c r="M21" s="78" t="n">
        <v>5.34603973778063</v>
      </c>
      <c r="N21" s="78" t="n">
        <v>5.64976248542531</v>
      </c>
      <c r="O21" s="78" t="n">
        <v>5.88430612554874</v>
      </c>
      <c r="P21" s="78" t="n">
        <v>6.01258230180378</v>
      </c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117" t="s">
        <v>33</v>
      </c>
      <c r="AB21" s="117"/>
      <c r="AC21" s="117"/>
      <c r="AD21" s="117" t="n">
        <f aca="false">IFERROR(INDEX(Y14:AD19,MATCH(V12,X14:X19,0),MATCH(W12,Y13:AD13,0)),"")</f>
        <v>4.64</v>
      </c>
      <c r="AE21" s="79"/>
      <c r="AF21" s="79"/>
      <c r="AG21" s="79"/>
      <c r="AH21" s="78"/>
      <c r="AI21" s="78"/>
      <c r="AJ21" s="78"/>
      <c r="AK21" s="78"/>
      <c r="AL21" s="78"/>
      <c r="AM21" s="78"/>
      <c r="AN21" s="78"/>
      <c r="AO21" s="117" t="s">
        <v>33</v>
      </c>
      <c r="AP21" s="117"/>
      <c r="AQ21" s="117"/>
      <c r="AR21" s="117" t="n">
        <f aca="false">ROUND(IFERROR(INDEX(AM14:AR19,MATCH(AJ12,AL14:AL19,0),MATCH(AK12,AM13:AR13,0)),""),2)</f>
        <v>0</v>
      </c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82"/>
      <c r="BV21" s="66" t="n">
        <f aca="false">MAX(C21:BU21)</f>
        <v>6.01258230180378</v>
      </c>
    </row>
    <row r="22" customFormat="false" ht="14.1" hidden="false" customHeight="true" outlineLevel="0" collapsed="false">
      <c r="A22" s="76" t="n">
        <v>32.25</v>
      </c>
      <c r="B22" s="77" t="n">
        <f aca="false">IF(A22-$E$3&lt;0,0,A22-$E$3)</f>
        <v>0.699999999999999</v>
      </c>
      <c r="C22" s="70" t="n">
        <v>0</v>
      </c>
      <c r="D22" s="78" t="n">
        <v>0.787701873675572</v>
      </c>
      <c r="E22" s="78" t="n">
        <v>1.51246573049079</v>
      </c>
      <c r="F22" s="78" t="n">
        <v>2.1948722439064</v>
      </c>
      <c r="G22" s="78" t="n">
        <v>2.83588465215861</v>
      </c>
      <c r="H22" s="78" t="n">
        <v>3.43083410177852</v>
      </c>
      <c r="I22" s="78" t="n">
        <v>3.97902347638739</v>
      </c>
      <c r="J22" s="78" t="n">
        <v>4.4795179029495</v>
      </c>
      <c r="K22" s="78" t="n">
        <v>4.93105404524687</v>
      </c>
      <c r="L22" s="78" t="n">
        <v>5.33189568932178</v>
      </c>
      <c r="M22" s="78" t="n">
        <v>5.69235984514242</v>
      </c>
      <c r="N22" s="78" t="n">
        <v>6.05196681653894</v>
      </c>
      <c r="O22" s="78" t="n">
        <v>6.35563900271405</v>
      </c>
      <c r="P22" s="78" t="n">
        <v>6.59014359778335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  <c r="AB22" s="79"/>
      <c r="AC22" s="79"/>
      <c r="AD22" s="79"/>
      <c r="AE22" s="79"/>
      <c r="AF22" s="79"/>
      <c r="AG22" s="79"/>
      <c r="AH22" s="78"/>
      <c r="AI22" s="78"/>
      <c r="AJ22" s="78"/>
      <c r="AK22" s="78"/>
      <c r="AL22" s="78"/>
      <c r="AM22" s="78"/>
      <c r="AN22" s="78"/>
      <c r="AO22" s="79"/>
      <c r="AP22" s="79"/>
      <c r="AQ22" s="79"/>
      <c r="AR22" s="79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82"/>
      <c r="BV22" s="66" t="n">
        <f aca="false">MAX(C22:BU22)</f>
        <v>6.59014359778335</v>
      </c>
    </row>
    <row r="23" customFormat="false" ht="14.1" hidden="false" customHeight="true" outlineLevel="0" collapsed="false">
      <c r="A23" s="76" t="n">
        <v>32.3</v>
      </c>
      <c r="B23" s="77" t="n">
        <f aca="false">IF(A23-$E$3&lt;0,0,A23-$E$3)</f>
        <v>0.749999999999996</v>
      </c>
      <c r="C23" s="70" t="n">
        <v>0</v>
      </c>
      <c r="D23" s="78" t="n">
        <v>0.818051184118728</v>
      </c>
      <c r="E23" s="78" t="n">
        <v>1.572222283306</v>
      </c>
      <c r="F23" s="78" t="n">
        <v>2.28554963725318</v>
      </c>
      <c r="G23" s="78" t="n">
        <v>2.95999299656896</v>
      </c>
      <c r="H23" s="78" t="n">
        <v>3.59009308493055</v>
      </c>
      <c r="I23" s="78" t="n">
        <v>4.17527501553195</v>
      </c>
      <c r="J23" s="78" t="n">
        <v>4.71478338135516</v>
      </c>
      <c r="K23" s="78" t="n">
        <v>5.20762170197799</v>
      </c>
      <c r="L23" s="78" t="n">
        <v>5.6524610751412</v>
      </c>
      <c r="M23" s="78" t="n">
        <v>6.04749488105398</v>
      </c>
      <c r="N23" s="78" t="n">
        <v>6.42382351362852</v>
      </c>
      <c r="O23" s="78" t="n">
        <v>6.78337061040443</v>
      </c>
      <c r="P23" s="78" t="n">
        <v>7.08699223510998</v>
      </c>
      <c r="Q23" s="78" t="n">
        <v>7.32145778512515</v>
      </c>
      <c r="R23" s="78"/>
      <c r="S23" s="78"/>
      <c r="T23" s="78"/>
      <c r="U23" s="78"/>
      <c r="V23" s="78"/>
      <c r="W23" s="78"/>
      <c r="X23" s="78"/>
      <c r="Y23" s="78"/>
      <c r="Z23" s="78"/>
      <c r="AA23" s="79"/>
      <c r="AB23" s="79"/>
      <c r="AC23" s="92" t="s">
        <v>28</v>
      </c>
      <c r="AD23" s="93" t="s">
        <v>29</v>
      </c>
      <c r="AE23" s="79"/>
      <c r="AF23" s="79"/>
      <c r="AG23" s="79"/>
      <c r="AH23" s="78"/>
      <c r="AI23" s="78"/>
      <c r="AJ23" s="78"/>
      <c r="AK23" s="78"/>
      <c r="AL23" s="78"/>
      <c r="AM23" s="78"/>
      <c r="AN23" s="78"/>
      <c r="AO23" s="79"/>
      <c r="AP23" s="79"/>
      <c r="AQ23" s="92" t="s">
        <v>28</v>
      </c>
      <c r="AR23" s="93" t="s">
        <v>29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82"/>
      <c r="BV23" s="66" t="n">
        <f aca="false">MAX(C23:BU23)</f>
        <v>7.32145778512515</v>
      </c>
    </row>
    <row r="24" customFormat="false" ht="14.1" hidden="false" customHeight="true" outlineLevel="0" collapsed="false">
      <c r="A24" s="76" t="n">
        <v>32.35</v>
      </c>
      <c r="B24" s="77" t="n">
        <f aca="false">IF(A24-$E$3&lt;0,0,A24-$E$3)</f>
        <v>0.800000000000001</v>
      </c>
      <c r="C24" s="70" t="n">
        <v>0</v>
      </c>
      <c r="D24" s="78" t="n">
        <v>0.847305625056242</v>
      </c>
      <c r="E24" s="78" t="n">
        <v>1.62977766489236</v>
      </c>
      <c r="F24" s="78" t="n">
        <v>2.37420479289094</v>
      </c>
      <c r="G24" s="78" t="n">
        <v>3.07916804350176</v>
      </c>
      <c r="H24" s="78" t="n">
        <v>3.74275855435484</v>
      </c>
      <c r="I24" s="78" t="n">
        <v>4.36305659584786</v>
      </c>
      <c r="J24" s="78" t="n">
        <v>4.93943878397236</v>
      </c>
      <c r="K24" s="78" t="n">
        <v>5.4710987401467</v>
      </c>
      <c r="L24" s="78" t="n">
        <v>5.95698611622744</v>
      </c>
      <c r="M24" s="78" t="n">
        <v>6.39571468650046</v>
      </c>
      <c r="N24" s="78" t="n">
        <v>6.78541628427975</v>
      </c>
      <c r="O24" s="78" t="n">
        <v>7.1798783228188</v>
      </c>
      <c r="P24" s="78" t="n">
        <v>7.5393655449741</v>
      </c>
      <c r="Q24" s="78" t="n">
        <v>7.84293660821009</v>
      </c>
      <c r="R24" s="78" t="n">
        <v>8.07736311317115</v>
      </c>
      <c r="S24" s="78" t="n">
        <v>8.20557522607863</v>
      </c>
      <c r="T24" s="78"/>
      <c r="U24" s="78"/>
      <c r="V24" s="78"/>
      <c r="W24" s="78"/>
      <c r="X24" s="78"/>
      <c r="Y24" s="78"/>
      <c r="Z24" s="78"/>
      <c r="AA24" s="79"/>
      <c r="AB24" s="79"/>
      <c r="AC24" s="94" t="n">
        <f aca="false">V12</f>
        <v>32.2</v>
      </c>
      <c r="AD24" s="94" t="n">
        <f aca="false">W12</f>
        <v>0.4</v>
      </c>
      <c r="AE24" s="79"/>
      <c r="AF24" s="79"/>
      <c r="AG24" s="79"/>
      <c r="AH24" s="78"/>
      <c r="AI24" s="78"/>
      <c r="AJ24" s="78"/>
      <c r="AK24" s="78"/>
      <c r="AL24" s="78"/>
      <c r="AM24" s="78"/>
      <c r="AN24" s="78"/>
      <c r="AO24" s="79"/>
      <c r="AP24" s="79"/>
      <c r="AQ24" s="94" t="n">
        <f aca="false">AJ12</f>
        <v>32.14</v>
      </c>
      <c r="AR24" s="94" t="n">
        <f aca="false">AK12</f>
        <v>0</v>
      </c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82"/>
      <c r="BV24" s="66" t="n">
        <f aca="false">MAX(C24:BU24)</f>
        <v>32.2</v>
      </c>
    </row>
    <row r="25" customFormat="false" ht="14.1" hidden="false" customHeight="true" outlineLevel="0" collapsed="false">
      <c r="A25" s="76" t="n">
        <v>32.4</v>
      </c>
      <c r="B25" s="77" t="n">
        <f aca="false">IF(A25-$E$3&lt;0,0,A25-$E$3)</f>
        <v>0.849999999999998</v>
      </c>
      <c r="C25" s="70" t="n">
        <v>0</v>
      </c>
      <c r="D25" s="78" t="n">
        <v>0.875573130320196</v>
      </c>
      <c r="E25" s="78" t="n">
        <v>1.68535298877546</v>
      </c>
      <c r="F25" s="78" t="n">
        <v>2.45968122270849</v>
      </c>
      <c r="G25" s="78" t="n">
        <v>3.19393854963767</v>
      </c>
      <c r="H25" s="78" t="n">
        <v>3.88956235576845</v>
      </c>
      <c r="I25" s="78" t="n">
        <v>4.54334484895741</v>
      </c>
      <c r="J25" s="78" t="n">
        <v>5.15476259326554</v>
      </c>
      <c r="K25" s="78" t="n">
        <v>5.72314943855417</v>
      </c>
      <c r="L25" s="78" t="n">
        <v>6.24765406215194</v>
      </c>
      <c r="M25" s="78" t="n">
        <v>6.72717862203617</v>
      </c>
      <c r="N25" s="78" t="n">
        <v>7.16028635705017</v>
      </c>
      <c r="O25" s="78" t="n">
        <v>7.55203238497691</v>
      </c>
      <c r="P25" s="78" t="n">
        <v>7.95972256731056</v>
      </c>
      <c r="Q25" s="78" t="n">
        <v>8.31914991484524</v>
      </c>
      <c r="R25" s="78" t="n">
        <v>8.62267041661168</v>
      </c>
      <c r="S25" s="78" t="n">
        <v>8.85705787651861</v>
      </c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82"/>
      <c r="BV25" s="66" t="n">
        <f aca="false">MAX(C25:BU25)</f>
        <v>8.85705787651861</v>
      </c>
    </row>
    <row r="26" customFormat="false" ht="14.1" hidden="false" customHeight="true" outlineLevel="0" collapsed="false">
      <c r="A26" s="76" t="n">
        <v>32.45</v>
      </c>
      <c r="B26" s="77" t="n">
        <f aca="false">IF(A26-$E$3&lt;0,0,A26-$E$3)</f>
        <v>0.900000000000002</v>
      </c>
      <c r="C26" s="70" t="n">
        <v>0</v>
      </c>
      <c r="D26" s="78" t="n">
        <v>0.902945022221798</v>
      </c>
      <c r="E26" s="78" t="n">
        <v>1.73913475059775</v>
      </c>
      <c r="F26" s="78" t="n">
        <v>2.54228833963204</v>
      </c>
      <c r="G26" s="78" t="n">
        <v>3.30474555956258</v>
      </c>
      <c r="H26" s="78" t="n">
        <v>4.03111084428465</v>
      </c>
      <c r="I26" s="78" t="n">
        <v>4.71694223356178</v>
      </c>
      <c r="J26" s="78" t="n">
        <v>5.36179377555366</v>
      </c>
      <c r="K26" s="78" t="n">
        <v>5.96510572062368</v>
      </c>
      <c r="L26" s="78" t="n">
        <v>6.52617392932095</v>
      </c>
      <c r="M26" s="78" t="n">
        <v>7.04410715777944</v>
      </c>
      <c r="N26" s="78" t="n">
        <v>7.51776538163217</v>
      </c>
      <c r="O26" s="78" t="n">
        <v>7.94566696095681</v>
      </c>
      <c r="P26" s="78" t="n">
        <v>8.35500360927171</v>
      </c>
      <c r="Q26" s="78" t="n">
        <v>8.76262587719885</v>
      </c>
      <c r="R26" s="78" t="n">
        <v>9.12199335011292</v>
      </c>
      <c r="S26" s="78" t="n">
        <v>9.42546329040981</v>
      </c>
      <c r="T26" s="78" t="n">
        <v>9.65981170526261</v>
      </c>
      <c r="U26" s="78" t="n">
        <v>9.78798110927173</v>
      </c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82"/>
      <c r="BV26" s="66" t="n">
        <f aca="false">MAX(C26:BU26)</f>
        <v>9.78798110927173</v>
      </c>
    </row>
    <row r="27" customFormat="false" ht="14.1" hidden="false" customHeight="true" outlineLevel="0" collapsed="false">
      <c r="A27" s="76" t="n">
        <v>32.5</v>
      </c>
      <c r="B27" s="77" t="n">
        <f aca="false">IF(A27-$E$3&lt;0,0,A27-$E$3)</f>
        <v>0.949999999999999</v>
      </c>
      <c r="C27" s="70" t="n">
        <v>0</v>
      </c>
      <c r="D27" s="78" t="n">
        <v>0.929499371726663</v>
      </c>
      <c r="E27" s="78" t="n">
        <v>1.79128194372982</v>
      </c>
      <c r="F27" s="78" t="n">
        <v>2.62228868398711</v>
      </c>
      <c r="G27" s="78" t="n">
        <v>3.41196144401833</v>
      </c>
      <c r="H27" s="78" t="n">
        <v>4.1679130579401</v>
      </c>
      <c r="I27" s="78" t="n">
        <v>4.88451785057026</v>
      </c>
      <c r="J27" s="78" t="n">
        <v>5.56139115312934</v>
      </c>
      <c r="K27" s="78" t="n">
        <v>6.19805585740484</v>
      </c>
      <c r="L27" s="78" t="n">
        <v>6.79391974322664</v>
      </c>
      <c r="M27" s="78" t="n">
        <v>7.34824470441531</v>
      </c>
      <c r="N27" s="78" t="n">
        <v>7.86010380571642</v>
      </c>
      <c r="O27" s="78" t="n">
        <v>8.32831931329028</v>
      </c>
      <c r="P27" s="78" t="n">
        <v>8.75136947196632</v>
      </c>
      <c r="Q27" s="78" t="n">
        <v>9.18036480902738</v>
      </c>
      <c r="R27" s="78" t="n">
        <v>9.58791916254799</v>
      </c>
      <c r="S27" s="78" t="n">
        <v>9.94722676084145</v>
      </c>
      <c r="T27" s="78" t="n">
        <v>10.2506461396688</v>
      </c>
      <c r="U27" s="78" t="n">
        <v>10.4849555094675</v>
      </c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82"/>
      <c r="BV27" s="66" t="n">
        <f aca="false">MAX(C27:BU27)</f>
        <v>10.4849555094675</v>
      </c>
    </row>
    <row r="28" customFormat="false" ht="14.1" hidden="false" customHeight="true" outlineLevel="0" collapsed="false">
      <c r="A28" s="76" t="n">
        <v>32.55</v>
      </c>
      <c r="B28" s="77" t="n">
        <f aca="false">IF(A28-$E$3&lt;0,0,A28-$E$3)</f>
        <v>0.999999999999996</v>
      </c>
      <c r="C28" s="70" t="n">
        <v>0</v>
      </c>
      <c r="D28" s="78" t="n">
        <v>0.955303532213922</v>
      </c>
      <c r="E28" s="78" t="n">
        <v>1.84193140887827</v>
      </c>
      <c r="F28" s="78" t="n">
        <v>2.69990724489583</v>
      </c>
      <c r="G28" s="78" t="n">
        <v>3.51590394221982</v>
      </c>
      <c r="H28" s="78" t="n">
        <v>4.30040122798235</v>
      </c>
      <c r="I28" s="78" t="n">
        <v>5.04663662122854</v>
      </c>
      <c r="J28" s="78" t="n">
        <v>5.75427475706673</v>
      </c>
      <c r="K28" s="78" t="n">
        <v>6.42290399109566</v>
      </c>
      <c r="L28" s="78" t="n">
        <v>7.05201919168593</v>
      </c>
      <c r="M28" s="78" t="n">
        <v>7.64099893482352</v>
      </c>
      <c r="N28" s="78" t="n">
        <v>8.18907456679654</v>
      </c>
      <c r="O28" s="78" t="n">
        <v>8.6952870562975</v>
      </c>
      <c r="P28" s="78" t="n">
        <v>9.15842476195482</v>
      </c>
      <c r="Q28" s="78" t="n">
        <v>9.57692986233951</v>
      </c>
      <c r="R28" s="78" t="n">
        <v>10.0275</v>
      </c>
      <c r="S28" s="78" t="n">
        <v>10.4349864391141</v>
      </c>
      <c r="T28" s="78" t="n">
        <v>10.7942341627869</v>
      </c>
      <c r="U28" s="78" t="n">
        <v>11.0976029801447</v>
      </c>
      <c r="V28" s="78" t="n">
        <v>11.3318733048892</v>
      </c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82"/>
      <c r="BV28" s="66" t="n">
        <f aca="false">MAX(C28:BU28)</f>
        <v>11.3318733048892</v>
      </c>
    </row>
    <row r="29" customFormat="false" ht="14.1" hidden="false" customHeight="true" outlineLevel="0" collapsed="false">
      <c r="A29" s="76" t="n">
        <v>32.6</v>
      </c>
      <c r="B29" s="77" t="n">
        <f aca="false">IF(A29-$E$3&lt;0,0,A29-$E$3)</f>
        <v>1.05</v>
      </c>
      <c r="C29" s="70" t="n">
        <v>0</v>
      </c>
      <c r="D29" s="78" t="n">
        <v>0.979765377523279</v>
      </c>
      <c r="E29" s="78" t="n">
        <v>1.89377262789009</v>
      </c>
      <c r="F29" s="78" t="n">
        <v>2.77533853516439</v>
      </c>
      <c r="G29" s="78" t="n">
        <v>3.61851654165909</v>
      </c>
      <c r="H29" s="78" t="n">
        <v>4.42894603989917</v>
      </c>
      <c r="I29" s="78" t="n">
        <v>5.20378068590227</v>
      </c>
      <c r="J29" s="78" t="n">
        <v>5.9410555474885</v>
      </c>
      <c r="K29" s="78" t="n">
        <v>6.64041171708713</v>
      </c>
      <c r="L29" s="78" t="n">
        <v>7.30141315847086</v>
      </c>
      <c r="M29" s="78" t="n">
        <v>7.92352940198369</v>
      </c>
      <c r="N29" s="78" t="n">
        <v>8.50611261978728</v>
      </c>
      <c r="O29" s="78" t="n">
        <v>9.04836654137679</v>
      </c>
      <c r="P29" s="78" t="n">
        <v>9.5493031211077</v>
      </c>
      <c r="Q29" s="78" t="n">
        <v>10.007680068883</v>
      </c>
      <c r="R29" s="78" t="n">
        <v>10.4453445230258</v>
      </c>
      <c r="S29" s="78" t="n">
        <v>10.8958395807031</v>
      </c>
      <c r="T29" s="78" t="n">
        <v>11.3032581054107</v>
      </c>
      <c r="U29" s="78" t="n">
        <v>11.6624459544629</v>
      </c>
      <c r="V29" s="78" t="n">
        <v>11.9657642103511</v>
      </c>
      <c r="W29" s="78" t="n">
        <v>12.1999954900415</v>
      </c>
      <c r="X29" s="78" t="n">
        <v>12.3281008307031</v>
      </c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82"/>
      <c r="BV29" s="66" t="n">
        <f aca="false">MAX(C29:BU29)</f>
        <v>12.3281008307031</v>
      </c>
    </row>
    <row r="30" customFormat="false" ht="14.1" hidden="false" customHeight="true" outlineLevel="0" collapsed="false">
      <c r="A30" s="76" t="n">
        <v>32.65</v>
      </c>
      <c r="B30" s="77" t="n">
        <f aca="false">IF(A30-$E$3&lt;0,0,A30-$E$3)</f>
        <v>1.1</v>
      </c>
      <c r="C30" s="70" t="n">
        <v>0</v>
      </c>
      <c r="D30" s="78" t="n">
        <v>1.00361638424002</v>
      </c>
      <c r="E30" s="78" t="n">
        <v>1.94422542996403</v>
      </c>
      <c r="F30" s="78" t="n">
        <v>2.84875204613517</v>
      </c>
      <c r="G30" s="78" t="n">
        <v>3.7182976978362</v>
      </c>
      <c r="H30" s="78" t="n">
        <v>4.55386820412574</v>
      </c>
      <c r="I30" s="78" t="n">
        <v>5.35636543873449</v>
      </c>
      <c r="J30" s="78" t="n">
        <v>6.12225732901694</v>
      </c>
      <c r="K30" s="78" t="n">
        <v>6.85122807484375</v>
      </c>
      <c r="L30" s="78" t="n">
        <v>7.54289737724881</v>
      </c>
      <c r="M30" s="78" t="n">
        <v>8.19680703963869</v>
      </c>
      <c r="N30" s="78" t="n">
        <v>8.8124035735315</v>
      </c>
      <c r="O30" s="78" t="n">
        <v>9.38901516546335</v>
      </c>
      <c r="P30" s="78" t="n">
        <v>9.92582045922963</v>
      </c>
      <c r="Q30" s="78" t="n">
        <v>10.4218050563308</v>
      </c>
      <c r="R30" s="78" t="n">
        <v>10.8756988323682</v>
      </c>
      <c r="S30" s="78" t="n">
        <v>11.334434782601</v>
      </c>
      <c r="T30" s="78" t="n">
        <v>11.7848547452529</v>
      </c>
      <c r="U30" s="78" t="n">
        <v>12.192205355554</v>
      </c>
      <c r="V30" s="78" t="n">
        <v>12.5513333299856</v>
      </c>
      <c r="W30" s="78" t="n">
        <v>12.8546010244042</v>
      </c>
      <c r="X30" s="78" t="n">
        <v>13.0887932590405</v>
      </c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82"/>
      <c r="BV30" s="66" t="n">
        <f aca="false">MAX(C30:BU30)</f>
        <v>13.0887932590405</v>
      </c>
    </row>
    <row r="31" customFormat="false" ht="14.1" hidden="false" customHeight="true" outlineLevel="0" collapsed="false">
      <c r="A31" s="76" t="n">
        <v>32.7</v>
      </c>
      <c r="B31" s="77" t="n">
        <f aca="false">IF(A31-$E$3&lt;0,0,A31-$E$3)</f>
        <v>1.15</v>
      </c>
      <c r="C31" s="70" t="n">
        <v>0</v>
      </c>
      <c r="D31" s="78" t="n">
        <v>1.02689899174661</v>
      </c>
      <c r="E31" s="78" t="n">
        <v>1.99339186718813</v>
      </c>
      <c r="F31" s="78" t="n">
        <v>2.92029651279928</v>
      </c>
      <c r="G31" s="78" t="n">
        <v>3.8154614090843</v>
      </c>
      <c r="H31" s="78" t="n">
        <v>4.67544737384313</v>
      </c>
      <c r="I31" s="78" t="n">
        <v>5.50475176614452</v>
      </c>
      <c r="J31" s="78" t="n">
        <v>6.29833326180198</v>
      </c>
      <c r="K31" s="78" t="n">
        <v>7.05591174862038</v>
      </c>
      <c r="L31" s="78" t="n">
        <v>7.77715253977485</v>
      </c>
      <c r="M31" s="78" t="n">
        <v>8.46165581706945</v>
      </c>
      <c r="N31" s="78" t="n">
        <v>9.10894316394456</v>
      </c>
      <c r="O31" s="78" t="n">
        <v>9.71844008978865</v>
      </c>
      <c r="P31" s="78" t="n">
        <v>10.2894528982938</v>
      </c>
      <c r="Q31" s="78" t="n">
        <v>10.8211373485064</v>
      </c>
      <c r="R31" s="78" t="n">
        <v>11.3124550034039</v>
      </c>
      <c r="S31" s="78" t="n">
        <v>11.7621103516109</v>
      </c>
      <c r="T31" s="78" t="n">
        <v>12.2437079288436</v>
      </c>
      <c r="U31" s="78" t="n">
        <v>12.69405279647</v>
      </c>
      <c r="V31" s="78" t="n">
        <v>13.1013354923645</v>
      </c>
      <c r="W31" s="78" t="n">
        <v>13.4604035921756</v>
      </c>
      <c r="X31" s="78" t="n">
        <v>13.7636207251246</v>
      </c>
      <c r="Y31" s="78" t="n">
        <v>13.9977739147068</v>
      </c>
      <c r="Z31" s="78" t="n">
        <v>14.12583654647</v>
      </c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82"/>
      <c r="BV31" s="66" t="n">
        <f aca="false">MAX(C31:BU31)</f>
        <v>14.12583654647</v>
      </c>
    </row>
    <row r="32" customFormat="false" ht="14.1" hidden="false" customHeight="true" outlineLevel="0" collapsed="false">
      <c r="A32" s="76" t="n">
        <v>32.75</v>
      </c>
      <c r="B32" s="77" t="n">
        <f aca="false">IF(A32-$E$3&lt;0,0,A32-$E$3)</f>
        <v>1.2</v>
      </c>
      <c r="C32" s="70" t="n">
        <v>0</v>
      </c>
      <c r="D32" s="78" t="n">
        <v>1.04965092368116</v>
      </c>
      <c r="E32" s="78" t="n">
        <v>2.04136213750213</v>
      </c>
      <c r="F32" s="78" t="n">
        <v>2.99010329084774</v>
      </c>
      <c r="G32" s="78" t="n">
        <v>3.91019614796678</v>
      </c>
      <c r="H32" s="78" t="n">
        <v>4.79392911822231</v>
      </c>
      <c r="I32" s="78" t="n">
        <v>5.64925553851903</v>
      </c>
      <c r="J32" s="78" t="n">
        <v>6.46967853044734</v>
      </c>
      <c r="K32" s="78" t="n">
        <v>7.25494786107724</v>
      </c>
      <c r="L32" s="78" t="n">
        <v>8.00476664175001</v>
      </c>
      <c r="M32" s="78" t="n">
        <v>8.71878288327722</v>
      </c>
      <c r="N32" s="78" t="n">
        <v>9.39657888637796</v>
      </c>
      <c r="O32" s="78" t="n">
        <v>10.0376577123764</v>
      </c>
      <c r="P32" s="78" t="n">
        <v>10.6414256331405</v>
      </c>
      <c r="Q32" s="78" t="n">
        <v>11.2071689094524</v>
      </c>
      <c r="R32" s="78" t="n">
        <v>11.7340223414408</v>
      </c>
      <c r="S32" s="78" t="n">
        <v>12.2209254786013</v>
      </c>
      <c r="T32" s="78" t="n">
        <v>12.6831605395404</v>
      </c>
      <c r="U32" s="78" t="n">
        <v>13.1727034082067</v>
      </c>
      <c r="V32" s="78" t="n">
        <v>13.6229731808077</v>
      </c>
      <c r="W32" s="78" t="n">
        <v>14.0301879622957</v>
      </c>
      <c r="X32" s="78" t="n">
        <v>14.3891961874861</v>
      </c>
      <c r="Y32" s="78" t="n">
        <v>14.6923627589656</v>
      </c>
      <c r="Z32" s="78" t="n">
        <v>14.9264769034937</v>
      </c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82"/>
      <c r="BV32" s="66" t="n">
        <f aca="false">MAX(C32:BU32)</f>
        <v>14.9264769034937</v>
      </c>
    </row>
    <row r="33" customFormat="false" ht="14.1" hidden="false" customHeight="true" outlineLevel="0" collapsed="false">
      <c r="A33" s="76" t="n">
        <v>32.8</v>
      </c>
      <c r="B33" s="77" t="n">
        <f aca="false">IF(A33-$E$3&lt;0,0,A33-$E$3)</f>
        <v>1.25</v>
      </c>
      <c r="C33" s="70" t="n">
        <v>0</v>
      </c>
      <c r="D33" s="78" t="n">
        <v>1.07190589026759</v>
      </c>
      <c r="E33" s="78" t="n">
        <v>2.08821641409658</v>
      </c>
      <c r="F33" s="78" t="n">
        <v>3.05828906108266</v>
      </c>
      <c r="G33" s="78" t="n">
        <v>4.00266890540068</v>
      </c>
      <c r="H33" s="78" t="n">
        <v>4.90953044811378</v>
      </c>
      <c r="I33" s="78" t="n">
        <v>5.79015507580649</v>
      </c>
      <c r="J33" s="78" t="n">
        <v>6.63664021977315</v>
      </c>
      <c r="K33" s="78" t="n">
        <v>7.44876091185251</v>
      </c>
      <c r="L33" s="78" t="n">
        <v>8.22625193532553</v>
      </c>
      <c r="M33" s="78" t="n">
        <v>8.96880097631067</v>
      </c>
      <c r="N33" s="78" t="n">
        <v>9.67604013746807</v>
      </c>
      <c r="O33" s="78" t="n">
        <v>10.3475352799993</v>
      </c>
      <c r="P33" s="78" t="n">
        <v>10.9827724372203</v>
      </c>
      <c r="Q33" s="78" t="n">
        <v>11.5811401963349</v>
      </c>
      <c r="R33" s="78" t="n">
        <v>12.1419063943565</v>
      </c>
      <c r="S33" s="78" t="n">
        <v>12.6641865672287</v>
      </c>
      <c r="T33" s="78" t="n">
        <v>13.1469000330007</v>
      </c>
      <c r="U33" s="78" t="n">
        <v>13.6315282067678</v>
      </c>
      <c r="V33" s="78" t="n">
        <v>14.120989430526</v>
      </c>
      <c r="W33" s="78" t="n">
        <v>14.5711841081015</v>
      </c>
      <c r="X33" s="78" t="n">
        <v>14.978330975183</v>
      </c>
      <c r="Y33" s="78" t="n">
        <v>15.3372793257528</v>
      </c>
      <c r="Z33" s="78" t="n">
        <v>15.6403953357627</v>
      </c>
      <c r="AA33" s="78" t="n">
        <v>15.8744704352367</v>
      </c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82"/>
      <c r="BV33" s="66" t="n">
        <f aca="false">MAX(C33:BU33)</f>
        <v>15.8744704352367</v>
      </c>
    </row>
    <row r="34" customFormat="false" ht="14.1" hidden="false" customHeight="true" outlineLevel="0" collapsed="false">
      <c r="A34" s="76" t="n">
        <v>32.85</v>
      </c>
      <c r="B34" s="77" t="n">
        <f aca="false">IF(A34-$E$3&lt;0,0,A34-$E$3)</f>
        <v>1.3</v>
      </c>
      <c r="C34" s="70" t="n">
        <v>0</v>
      </c>
      <c r="D34" s="78" t="n">
        <v>1.09369416170318</v>
      </c>
      <c r="E34" s="78" t="n">
        <v>2.13402632914609</v>
      </c>
      <c r="F34" s="78" t="n">
        <v>3.12495801757651</v>
      </c>
      <c r="G34" s="78" t="n">
        <v>4.09302845002582</v>
      </c>
      <c r="H34" s="78" t="n">
        <v>5.02431757951136</v>
      </c>
      <c r="I34" s="78" t="n">
        <v>5.92769709322659</v>
      </c>
      <c r="J34" s="78" t="n">
        <v>6.79952512048767</v>
      </c>
      <c r="K34" s="78" t="n">
        <v>7.63772490458129</v>
      </c>
      <c r="L34" s="78" t="n">
        <v>8.44205803029213</v>
      </c>
      <c r="M34" s="78" t="n">
        <v>9.21224545774139</v>
      </c>
      <c r="N34" s="78" t="n">
        <v>9.94796064315313</v>
      </c>
      <c r="O34" s="78" t="n">
        <v>10.6488210143775</v>
      </c>
      <c r="P34" s="78" t="n">
        <v>11.3143772683315</v>
      </c>
      <c r="Q34" s="78" t="n">
        <v>11.9440997320336</v>
      </c>
      <c r="R34" s="78" t="n">
        <v>12.5373606817037</v>
      </c>
      <c r="S34" s="78" t="n">
        <v>13.0934109629046</v>
      </c>
      <c r="T34" s="78" t="n">
        <v>13.6113483465805</v>
      </c>
      <c r="U34" s="78" t="n">
        <v>14.0900734957504</v>
      </c>
      <c r="V34" s="78" t="n">
        <v>14.5987804882436</v>
      </c>
      <c r="W34" s="78" t="n">
        <v>15.0881600670938</v>
      </c>
      <c r="X34" s="78" t="n">
        <v>15.5382796496438</v>
      </c>
      <c r="Y34" s="78" t="n">
        <v>15.9453586023188</v>
      </c>
      <c r="Z34" s="78" t="n">
        <v>16.304247078268</v>
      </c>
      <c r="AA34" s="78" t="n">
        <v>16.6073125268084</v>
      </c>
      <c r="AB34" s="78" t="n">
        <v>16.8413485812282</v>
      </c>
      <c r="AC34" s="78" t="n">
        <v>16.9693471496438</v>
      </c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82"/>
      <c r="BV34" s="66" t="n">
        <f aca="false">MAX(C34:BU34)</f>
        <v>16.9693471496438</v>
      </c>
    </row>
    <row r="35" customFormat="false" ht="14.1" hidden="false" customHeight="true" outlineLevel="0" collapsed="false">
      <c r="A35" s="76" t="n">
        <v>32.9</v>
      </c>
      <c r="B35" s="77" t="n">
        <f aca="false">IF(A35-$E$3&lt;0,0,A35-$E$3)</f>
        <v>1.35</v>
      </c>
      <c r="C35" s="70" t="n">
        <v>0</v>
      </c>
      <c r="D35" s="78" t="n">
        <v>1.11504304039043</v>
      </c>
      <c r="E35" s="78" t="n">
        <v>2.17885618812963</v>
      </c>
      <c r="F35" s="78" t="n">
        <v>3.19020365482065</v>
      </c>
      <c r="G35" s="78" t="n">
        <v>4.18140798073795</v>
      </c>
      <c r="H35" s="78" t="n">
        <v>5.13652621200778</v>
      </c>
      <c r="I35" s="78" t="n">
        <v>6.0621014896892</v>
      </c>
      <c r="J35" s="78" t="n">
        <v>6.95860597465371</v>
      </c>
      <c r="K35" s="78" t="n">
        <v>7.82217138308438</v>
      </c>
      <c r="L35" s="78" t="n">
        <v>8.65258218083135</v>
      </c>
      <c r="M35" s="78" t="n">
        <v>9.44958750660974</v>
      </c>
      <c r="N35" s="78" t="n">
        <v>10.2128955290515</v>
      </c>
      <c r="O35" s="78" t="n">
        <v>10.9421665370004</v>
      </c>
      <c r="P35" s="78" t="n">
        <v>11.6370043798003</v>
      </c>
      <c r="Q35" s="78" t="n">
        <v>12.2969457236235</v>
      </c>
      <c r="R35" s="78" t="n">
        <v>12.9214463640454</v>
      </c>
      <c r="S35" s="78" t="n">
        <v>13.5098634873512</v>
      </c>
      <c r="T35" s="78" t="n">
        <v>14.0614322208245</v>
      </c>
      <c r="U35" s="78" t="n">
        <v>14.5752339030197</v>
      </c>
      <c r="V35" s="78" t="n">
        <v>15.0589121942232</v>
      </c>
      <c r="W35" s="78" t="n">
        <v>15.5845348094135</v>
      </c>
      <c r="X35" s="78" t="n">
        <v>16.0738327433556</v>
      </c>
      <c r="Y35" s="78" t="n">
        <v>16.5238772308802</v>
      </c>
      <c r="Z35" s="78" t="n">
        <v>16.9308882691487</v>
      </c>
      <c r="AA35" s="78" t="n">
        <v>17.2897168704773</v>
      </c>
      <c r="AB35" s="78" t="n">
        <v>17.5927317575481</v>
      </c>
      <c r="AC35" s="78" t="n">
        <v>17.8267287669138</v>
      </c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82"/>
      <c r="BV35" s="66" t="n">
        <f aca="false">MAX(C35:BU35)</f>
        <v>17.8267287669138</v>
      </c>
    </row>
    <row r="36" customFormat="false" ht="14.1" hidden="false" customHeight="true" outlineLevel="0" collapsed="false">
      <c r="A36" s="76" t="n">
        <v>32.95</v>
      </c>
      <c r="B36" s="77" t="n">
        <f aca="false">IF(A36-$E$3&lt;0,0,A36-$E$3)</f>
        <v>1.4</v>
      </c>
      <c r="C36" s="70" t="n">
        <v>0</v>
      </c>
      <c r="D36" s="78" t="n">
        <v>1.13597725299305</v>
      </c>
      <c r="E36" s="78" t="n">
        <v>2.22276397195115</v>
      </c>
      <c r="F36" s="78" t="n">
        <v>3.25411023994638</v>
      </c>
      <c r="G36" s="78" t="n">
        <v>4.26792730460146</v>
      </c>
      <c r="H36" s="78" t="n">
        <v>5.24631555131428</v>
      </c>
      <c r="I36" s="78" t="n">
        <v>6.19356524318754</v>
      </c>
      <c r="J36" s="78" t="n">
        <v>7.11412652768471</v>
      </c>
      <c r="K36" s="78" t="n">
        <v>8.00239588616691</v>
      </c>
      <c r="L36" s="78" t="n">
        <v>8.85817747447923</v>
      </c>
      <c r="M36" s="78" t="n">
        <v>9.68124450382549</v>
      </c>
      <c r="N36" s="78" t="n">
        <v>10.4713345627153</v>
      </c>
      <c r="O36" s="78" t="n">
        <v>11.2281439494258</v>
      </c>
      <c r="P36" s="78" t="n">
        <v>11.9513207340936</v>
      </c>
      <c r="Q36" s="78" t="n">
        <v>12.6404561663988</v>
      </c>
      <c r="R36" s="78" t="n">
        <v>13.2950738938589</v>
      </c>
      <c r="S36" s="78" t="n">
        <v>13.9146162295826</v>
      </c>
      <c r="T36" s="78" t="n">
        <v>14.4984263601432</v>
      </c>
      <c r="U36" s="78" t="n">
        <v>15.0457248313051</v>
      </c>
      <c r="V36" s="78" t="n">
        <v>15.555577739063</v>
      </c>
      <c r="W36" s="78" t="n">
        <v>16.0628948616355</v>
      </c>
      <c r="X36" s="78" t="n">
        <v>16.5884297707328</v>
      </c>
      <c r="Y36" s="78" t="n">
        <v>17.0776460597669</v>
      </c>
      <c r="Z36" s="78" t="n">
        <v>17.5276154522661</v>
      </c>
      <c r="AA36" s="78" t="n">
        <v>17.934558576128</v>
      </c>
      <c r="AB36" s="78" t="n">
        <v>18.293327302836</v>
      </c>
      <c r="AC36" s="78" t="n">
        <v>18.5962916284372</v>
      </c>
      <c r="AD36" s="78" t="n">
        <v>18.8302495927488</v>
      </c>
      <c r="AE36" s="78" t="n">
        <v>18.9582054522661</v>
      </c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82"/>
      <c r="BV36" s="66" t="n">
        <f aca="false">MAX(C36:BU36)</f>
        <v>18.9582054522661</v>
      </c>
    </row>
    <row r="37" customFormat="false" ht="14.1" hidden="false" customHeight="true" outlineLevel="0" collapsed="false">
      <c r="A37" s="76" t="n">
        <v>33</v>
      </c>
      <c r="B37" s="77" t="n">
        <f aca="false">IF(A37-$E$3&lt;0,0,A37-$E$3)</f>
        <v>1.45</v>
      </c>
      <c r="C37" s="70" t="n">
        <v>0</v>
      </c>
      <c r="D37" s="78" t="n">
        <v>1.15651927834236</v>
      </c>
      <c r="E37" s="78" t="n">
        <v>2.26580217029995</v>
      </c>
      <c r="F37" s="78" t="n">
        <v>3.31675403512455</v>
      </c>
      <c r="G37" s="78" t="n">
        <v>4.35269463967199</v>
      </c>
      <c r="H37" s="78" t="n">
        <v>5.35382914297519</v>
      </c>
      <c r="I37" s="78" t="n">
        <v>6.32226560876679</v>
      </c>
      <c r="J37" s="78" t="n">
        <v>7.26630565527535</v>
      </c>
      <c r="K37" s="78" t="n">
        <v>8.17866318842771</v>
      </c>
      <c r="L37" s="78" t="n">
        <v>9.05915943045108</v>
      </c>
      <c r="M37" s="78" t="n">
        <v>9.90758831947333</v>
      </c>
      <c r="N37" s="78" t="n">
        <v>10.7237125943534</v>
      </c>
      <c r="O37" s="78" t="n">
        <v>11.5072590965838</v>
      </c>
      <c r="P37" s="78" t="n">
        <v>12.2579130799315</v>
      </c>
      <c r="Q37" s="78" t="n">
        <v>12.9753112463608</v>
      </c>
      <c r="R37" s="78" t="n">
        <v>13.6590331234708</v>
      </c>
      <c r="S37" s="78" t="n">
        <v>14.3085902475146</v>
      </c>
      <c r="T37" s="78" t="n">
        <v>14.9234123895965</v>
      </c>
      <c r="U37" s="78" t="n">
        <v>15.5028297140189</v>
      </c>
      <c r="V37" s="78" t="n">
        <v>16.0460492041909</v>
      </c>
      <c r="W37" s="78" t="n">
        <v>16.5521227802922</v>
      </c>
      <c r="X37" s="78" t="n">
        <v>17.0846760404077</v>
      </c>
      <c r="Y37" s="78" t="n">
        <v>17.610123243412</v>
      </c>
      <c r="Z37" s="78" t="n">
        <v>18.0992578875381</v>
      </c>
      <c r="AA37" s="78" t="n">
        <v>18.5491521850118</v>
      </c>
      <c r="AB37" s="78" t="n">
        <v>18.9560273944672</v>
      </c>
      <c r="AC37" s="78" t="n">
        <v>19.3147362465545</v>
      </c>
      <c r="AD37" s="78" t="n">
        <v>19.6176500106863</v>
      </c>
      <c r="AE37" s="78" t="n">
        <v>19.8515689299437</v>
      </c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82"/>
      <c r="BV37" s="66" t="n">
        <f aca="false">MAX(C37:BU37)</f>
        <v>19.8515689299437</v>
      </c>
    </row>
    <row r="38" customFormat="false" ht="14.1" hidden="false" customHeight="true" outlineLevel="0" collapsed="false">
      <c r="A38" s="76" t="n">
        <v>33.05</v>
      </c>
      <c r="B38" s="77" t="n">
        <f aca="false">IF(A38-$E$3&lt;0,0,A38-$E$3)</f>
        <v>1.5</v>
      </c>
      <c r="C38" s="70" t="n">
        <v>0</v>
      </c>
      <c r="D38" s="78" t="n">
        <v>1.1766896235685</v>
      </c>
      <c r="E38" s="78" t="n">
        <v>2.30801847959484</v>
      </c>
      <c r="F38" s="78" t="n">
        <v>3.37820432960192</v>
      </c>
      <c r="G38" s="78" t="n">
        <v>4.43580811854724</v>
      </c>
      <c r="H38" s="78" t="n">
        <v>5.45919693434655</v>
      </c>
      <c r="I38" s="78" t="n">
        <v>6.44836276900495</v>
      </c>
      <c r="J38" s="78" t="n">
        <v>7.41534076477052</v>
      </c>
      <c r="K38" s="78" t="n">
        <v>8.35121159675619</v>
      </c>
      <c r="L38" s="78" t="n">
        <v>9.25581137364089</v>
      </c>
      <c r="M38" s="78" t="n">
        <v>10.1289520073389</v>
      </c>
      <c r="N38" s="78" t="n">
        <v>10.9704179049289</v>
      </c>
      <c r="O38" s="78" t="n">
        <v>11.7799620369961</v>
      </c>
      <c r="P38" s="78" t="n">
        <v>12.5573012208859</v>
      </c>
      <c r="Q38" s="78" t="n">
        <v>13.3021104091147</v>
      </c>
      <c r="R38" s="78" t="n">
        <v>14.0140157009562</v>
      </c>
      <c r="S38" s="78" t="n">
        <v>14.6925856917529</v>
      </c>
      <c r="T38" s="78" t="n">
        <v>15.337320623145</v>
      </c>
      <c r="U38" s="78" t="n">
        <v>15.9476385706484</v>
      </c>
      <c r="V38" s="78" t="n">
        <v>16.5228575559911</v>
      </c>
      <c r="W38" s="78" t="n">
        <v>17.0621719174751</v>
      </c>
      <c r="X38" s="78" t="n">
        <v>17.5646203595345</v>
      </c>
      <c r="Y38" s="78" t="n">
        <v>18.1239312000784</v>
      </c>
      <c r="Z38" s="78" t="n">
        <v>18.6492906969898</v>
      </c>
      <c r="AA38" s="78" t="n">
        <v>19.1383436962077</v>
      </c>
      <c r="AB38" s="78" t="n">
        <v>19.588162898656</v>
      </c>
      <c r="AC38" s="78" t="n">
        <v>19.9949701937049</v>
      </c>
      <c r="AD38" s="78" t="n">
        <v>20.3536191711716</v>
      </c>
      <c r="AE38" s="78" t="n">
        <v>20.6564823738338</v>
      </c>
      <c r="AF38" s="78" t="n">
        <v>20.8903622480371</v>
      </c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82"/>
      <c r="BV38" s="66" t="n">
        <f aca="false">MAX(C38:BU38)</f>
        <v>20.8903622480371</v>
      </c>
    </row>
    <row r="39" customFormat="false" ht="14.1" hidden="false" customHeight="true" outlineLevel="0" collapsed="false">
      <c r="A39" s="76" t="n">
        <v>33.1</v>
      </c>
      <c r="B39" s="77" t="n">
        <f aca="false">IF(A39-$E$3&lt;0,0,A39-$E$3)</f>
        <v>1.55</v>
      </c>
      <c r="C39" s="70" t="n">
        <v>0</v>
      </c>
      <c r="D39" s="78" t="n">
        <v>1.19650705810644</v>
      </c>
      <c r="E39" s="78" t="n">
        <v>2.34945639136542</v>
      </c>
      <c r="F39" s="78" t="n">
        <v>3.44169146284962</v>
      </c>
      <c r="G39" s="78" t="n">
        <v>4.51735705103009</v>
      </c>
      <c r="H39" s="78" t="n">
        <v>5.56253700166752</v>
      </c>
      <c r="I39" s="78" t="n">
        <v>6.57405835089</v>
      </c>
      <c r="J39" s="78" t="n">
        <v>7.56141062132905</v>
      </c>
      <c r="K39" s="78" t="n">
        <v>8.52025650357442</v>
      </c>
      <c r="L39" s="78" t="n">
        <v>9.4483888536652</v>
      </c>
      <c r="M39" s="78" t="n">
        <v>10.345635271159</v>
      </c>
      <c r="N39" s="78" t="n">
        <v>11.2117989632658</v>
      </c>
      <c r="O39" s="78" t="n">
        <v>12.0466554262313</v>
      </c>
      <c r="P39" s="78" t="n">
        <v>12.8499484983023</v>
      </c>
      <c r="Q39" s="78" t="n">
        <v>13.6213856255914</v>
      </c>
      <c r="R39" s="78" t="n">
        <v>14.3606321306967</v>
      </c>
      <c r="S39" s="78" t="n">
        <v>15.0673042016032</v>
      </c>
      <c r="T39" s="78" t="n">
        <v>15.7409602147869</v>
      </c>
      <c r="U39" s="78" t="n">
        <v>16.381089854896</v>
      </c>
      <c r="V39" s="78" t="n">
        <v>16.9871002663624</v>
      </c>
      <c r="W39" s="78" t="n">
        <v>17.5582981229049</v>
      </c>
      <c r="X39" s="78" t="n">
        <v>18.0938659461999</v>
      </c>
      <c r="Y39" s="78" t="n">
        <v>18.6211344387896</v>
      </c>
      <c r="Z39" s="78" t="n">
        <v>19.1803519328204</v>
      </c>
      <c r="AA39" s="78" t="n">
        <v>19.7056237236388</v>
      </c>
      <c r="AB39" s="78" t="n">
        <v>20.1945950779488</v>
      </c>
      <c r="AC39" s="78" t="n">
        <v>20.6443391853716</v>
      </c>
      <c r="AD39" s="78" t="n">
        <v>21.051078566014</v>
      </c>
      <c r="AE39" s="78" t="n">
        <v>21.4096676688601</v>
      </c>
      <c r="AF39" s="78" t="n">
        <v>21.7124803100527</v>
      </c>
      <c r="AG39" s="78" t="n">
        <v>21.9463211392019</v>
      </c>
      <c r="AH39" s="78" t="n">
        <v>22.0742129353716</v>
      </c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82"/>
      <c r="BV39" s="66" t="n">
        <f aca="false">MAX(C39:BU39)</f>
        <v>22.0742129353716</v>
      </c>
    </row>
    <row r="40" customFormat="false" ht="14.1" hidden="false" customHeight="true" outlineLevel="0" collapsed="false">
      <c r="A40" s="76" t="n">
        <v>33.15</v>
      </c>
      <c r="B40" s="77" t="n">
        <f aca="false">IF(A40-$E$3&lt;0,0,A40-$E$3)</f>
        <v>1.6</v>
      </c>
      <c r="C40" s="70" t="n">
        <v>0</v>
      </c>
      <c r="D40" s="78" t="n">
        <v>1.21598881317139</v>
      </c>
      <c r="E40" s="78" t="n">
        <v>2.39015569130585</v>
      </c>
      <c r="F40" s="78" t="n">
        <v>3.50401020160346</v>
      </c>
      <c r="G40" s="78" t="n">
        <v>4.59742299131681</v>
      </c>
      <c r="H40" s="78" t="n">
        <v>5.663957006201</v>
      </c>
      <c r="I40" s="78" t="n">
        <v>6.69736979224847</v>
      </c>
      <c r="J40" s="78" t="n">
        <v>7.70467771362544</v>
      </c>
      <c r="K40" s="78" t="n">
        <v>8.68599334882768</v>
      </c>
      <c r="L40" s="78" t="n">
        <v>9.63712331019453</v>
      </c>
      <c r="M40" s="78" t="n">
        <v>10.5579089708994</v>
      </c>
      <c r="N40" s="78" t="n">
        <v>11.4481699547369</v>
      </c>
      <c r="O40" s="78" t="n">
        <v>12.3077013130452</v>
      </c>
      <c r="P40" s="78" t="n">
        <v>13.136270193308</v>
      </c>
      <c r="Q40" s="78" t="n">
        <v>13.9336118777504</v>
      </c>
      <c r="R40" s="78" t="n">
        <v>14.6994250329556</v>
      </c>
      <c r="S40" s="78" t="n">
        <v>15.433365959998</v>
      </c>
      <c r="T40" s="78" t="n">
        <v>16.1350415621573</v>
      </c>
      <c r="U40" s="78" t="n">
        <v>16.8040006435527</v>
      </c>
      <c r="V40" s="78" t="n">
        <v>17.439723000309</v>
      </c>
      <c r="W40" s="78" t="n">
        <v>18.0416055386068</v>
      </c>
      <c r="X40" s="78" t="n">
        <v>18.6089443042296</v>
      </c>
      <c r="Y40" s="78" t="n">
        <v>19.1409107530403</v>
      </c>
      <c r="Z40" s="78" t="n">
        <v>19.6945205257435</v>
      </c>
      <c r="AA40" s="78" t="n">
        <v>20.2536446456728</v>
      </c>
      <c r="AB40" s="78" t="n">
        <v>20.7788287303982</v>
      </c>
      <c r="AC40" s="78" t="n">
        <v>21.2677184398001</v>
      </c>
      <c r="AD40" s="78" t="n">
        <v>21.7173874521975</v>
      </c>
      <c r="AE40" s="78" t="n">
        <v>22.1240589184333</v>
      </c>
      <c r="AF40" s="78" t="n">
        <v>22.4825881466588</v>
      </c>
      <c r="AG40" s="78" t="n">
        <v>22.7853502263819</v>
      </c>
      <c r="AH40" s="78" t="n">
        <v>23.0191520104769</v>
      </c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82"/>
      <c r="BV40" s="66" t="n">
        <f aca="false">MAX(C40:BU40)</f>
        <v>23.0191520104769</v>
      </c>
    </row>
    <row r="41" customFormat="false" ht="14.1" hidden="false" customHeight="true" outlineLevel="0" collapsed="false">
      <c r="A41" s="76" t="n">
        <v>33.2</v>
      </c>
      <c r="B41" s="77" t="n">
        <f aca="false">IF(A41-$E$3&lt;0,0,A41-$E$3)</f>
        <v>1.65</v>
      </c>
      <c r="C41" s="70" t="n">
        <v>0</v>
      </c>
      <c r="D41" s="78" t="n">
        <v>1.23515075273214</v>
      </c>
      <c r="E41" s="78" t="n">
        <v>2.43015288497638</v>
      </c>
      <c r="F41" s="78" t="n">
        <v>3.56521975744858</v>
      </c>
      <c r="G41" s="78" t="n">
        <v>4.67608064536184</v>
      </c>
      <c r="H41" s="78" t="n">
        <v>5.76355542948643</v>
      </c>
      <c r="I41" s="78" t="n">
        <v>6.81842147113898</v>
      </c>
      <c r="J41" s="78" t="n">
        <v>7.84529024765285</v>
      </c>
      <c r="K41" s="78" t="n">
        <v>8.84860010708857</v>
      </c>
      <c r="L41" s="78" t="n">
        <v>9.82222513705328</v>
      </c>
      <c r="M41" s="78" t="n">
        <v>10.7660188697558</v>
      </c>
      <c r="N41" s="78" t="n">
        <v>11.6798153485045</v>
      </c>
      <c r="O41" s="78" t="n">
        <v>12.5634267090474</v>
      </c>
      <c r="P41" s="78" t="n">
        <v>13.4166403457903</v>
      </c>
      <c r="Q41" s="78" t="n">
        <v>14.2392155684282</v>
      </c>
      <c r="R41" s="78" t="n">
        <v>15.0308796270884</v>
      </c>
      <c r="S41" s="78" t="n">
        <v>15.7913229467375</v>
      </c>
      <c r="T41" s="78" t="n">
        <v>16.5201933600118</v>
      </c>
      <c r="U41" s="78" t="n">
        <v>17.2170890551069</v>
      </c>
      <c r="V41" s="78" t="n">
        <v>17.8815498515215</v>
      </c>
      <c r="W41" s="78" t="n">
        <v>18.5130462645559</v>
      </c>
      <c r="X41" s="78" t="n">
        <v>19.1109655919867</v>
      </c>
      <c r="Y41" s="78" t="n">
        <v>19.6745939062755</v>
      </c>
      <c r="Z41" s="78" t="n">
        <v>20.2030922800277</v>
      </c>
      <c r="AA41" s="78" t="n">
        <v>20.7844986510588</v>
      </c>
      <c r="AB41" s="78" t="n">
        <v>21.3435293968865</v>
      </c>
      <c r="AC41" s="78" t="n">
        <v>21.868625775519</v>
      </c>
      <c r="AD41" s="78" t="n">
        <v>22.3574338400128</v>
      </c>
      <c r="AE41" s="78" t="n">
        <v>22.8070277573847</v>
      </c>
      <c r="AF41" s="78" t="n">
        <v>23.2136313092141</v>
      </c>
      <c r="AG41" s="78" t="n">
        <v>23.572100662819</v>
      </c>
      <c r="AH41" s="78" t="n">
        <v>23.8748121810725</v>
      </c>
      <c r="AI41" s="78" t="n">
        <v>24.1085749201134</v>
      </c>
      <c r="AJ41" s="78" t="n">
        <v>24.2364240073848</v>
      </c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82"/>
      <c r="BV41" s="66" t="n">
        <f aca="false">MAX(C41:BU41)</f>
        <v>24.2364240073848</v>
      </c>
    </row>
    <row r="42" customFormat="false" ht="14.1" hidden="false" customHeight="true" outlineLevel="0" collapsed="false">
      <c r="A42" s="76" t="n">
        <v>33.25</v>
      </c>
      <c r="B42" s="77" t="n">
        <f aca="false">IF(A42-$E$3&lt;0,0,A42-$E$3)</f>
        <v>1.7</v>
      </c>
      <c r="C42" s="70" t="n">
        <v>0</v>
      </c>
      <c r="D42" s="78" t="n">
        <v>1.25400752080527</v>
      </c>
      <c r="E42" s="78" t="n">
        <v>2.46948156286832</v>
      </c>
      <c r="F42" s="78" t="n">
        <v>3.62537452387003</v>
      </c>
      <c r="G42" s="78" t="n">
        <v>4.75339864664872</v>
      </c>
      <c r="H42" s="78" t="n">
        <v>5.86142262719924</v>
      </c>
      <c r="I42" s="78" t="n">
        <v>6.93732735698583</v>
      </c>
      <c r="J42" s="78" t="n">
        <v>7.98338383769519</v>
      </c>
      <c r="K42" s="78" t="n">
        <v>9.00823938987277</v>
      </c>
      <c r="L42" s="78" t="n">
        <v>10.0038862620896</v>
      </c>
      <c r="M42" s="78" t="n">
        <v>10.9701887741624</v>
      </c>
      <c r="N42" s="78" t="n">
        <v>11.9069937031307</v>
      </c>
      <c r="O42" s="78" t="n">
        <v>12.8141281975499</v>
      </c>
      <c r="P42" s="78" t="n">
        <v>13.6913973498045</v>
      </c>
      <c r="Q42" s="78" t="n">
        <v>14.5385813522822</v>
      </c>
      <c r="R42" s="78" t="n">
        <v>15.3554321427775</v>
      </c>
      <c r="S42" s="78" t="n">
        <v>16.1416694170151</v>
      </c>
      <c r="T42" s="78" t="n">
        <v>16.8969758487948</v>
      </c>
      <c r="U42" s="78" t="n">
        <v>17.6209913065987</v>
      </c>
      <c r="V42" s="78" t="n">
        <v>18.3133057828993</v>
      </c>
      <c r="W42" s="78" t="n">
        <v>18.9734506484513</v>
      </c>
      <c r="X42" s="78" t="n">
        <v>19.6008876918092</v>
      </c>
      <c r="Y42" s="78" t="n">
        <v>20.1949951766183</v>
      </c>
      <c r="Z42" s="78" t="n">
        <v>20.7550497988714</v>
      </c>
      <c r="AA42" s="78" t="n">
        <v>21.29988243251</v>
      </c>
      <c r="AB42" s="78" t="n">
        <v>21.8908014848465</v>
      </c>
      <c r="AC42" s="78" t="n">
        <v>22.4497388565727</v>
      </c>
      <c r="AD42" s="78" t="n">
        <v>22.9747475291122</v>
      </c>
      <c r="AE42" s="78" t="n">
        <v>23.463473948698</v>
      </c>
      <c r="AF42" s="78" t="n">
        <v>23.9129927710444</v>
      </c>
      <c r="AG42" s="78" t="n">
        <v>24.3195284084673</v>
      </c>
      <c r="AH42" s="78" t="n">
        <v>24.6779378874516</v>
      </c>
      <c r="AI42" s="78" t="n">
        <v>24.9805988442355</v>
      </c>
      <c r="AJ42" s="78" t="n">
        <v>25.2143225382223</v>
      </c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82"/>
      <c r="BV42" s="66" t="n">
        <f aca="false">MAX(C42:BU42)</f>
        <v>25.2143225382223</v>
      </c>
    </row>
    <row r="43" customFormat="false" ht="14.1" hidden="false" customHeight="true" outlineLevel="0" collapsed="false">
      <c r="A43" s="76" t="n">
        <v>33.3</v>
      </c>
      <c r="B43" s="77" t="n">
        <f aca="false">IF(A43-$E$3&lt;0,0,A43-$E$3)</f>
        <v>1.75</v>
      </c>
      <c r="C43" s="70" t="n">
        <v>0</v>
      </c>
      <c r="D43" s="78" t="n">
        <v>1.27257266895809</v>
      </c>
      <c r="E43" s="78" t="n">
        <v>2.50817271503001</v>
      </c>
      <c r="F43" s="78" t="n">
        <v>3.68452460382848</v>
      </c>
      <c r="G43" s="78" t="n">
        <v>4.82944022290044</v>
      </c>
      <c r="H43" s="78" t="n">
        <v>5.95764173304574</v>
      </c>
      <c r="I43" s="78" t="n">
        <v>7.054192183046</v>
      </c>
      <c r="J43" s="78" t="n">
        <v>8.11908295278807</v>
      </c>
      <c r="K43" s="78" t="n">
        <v>9.16506023365166</v>
      </c>
      <c r="L43" s="78" t="n">
        <v>10.1822823336258</v>
      </c>
      <c r="M43" s="78" t="n">
        <v>11.1706231838533</v>
      </c>
      <c r="N43" s="78" t="n">
        <v>12.1299408623044</v>
      </c>
      <c r="O43" s="78" t="n">
        <v>13.0600757804574</v>
      </c>
      <c r="P43" s="78" t="n">
        <v>13.9608485899314</v>
      </c>
      <c r="Q43" s="78" t="n">
        <v>14.8320577463145</v>
      </c>
      <c r="R43" s="78" t="n">
        <v>15.6734766558987</v>
      </c>
      <c r="S43" s="78" t="n">
        <v>16.4848503105323</v>
      </c>
      <c r="T43" s="78" t="n">
        <v>17.2658912882874</v>
      </c>
      <c r="U43" s="78" t="n">
        <v>18.0162749602083</v>
      </c>
      <c r="V43" s="78" t="n">
        <v>18.7356336916825</v>
      </c>
      <c r="W43" s="78" t="n">
        <v>19.4235497543034</v>
      </c>
      <c r="X43" s="78" t="n">
        <v>20.0795465600265</v>
      </c>
      <c r="Y43" s="78" t="n">
        <v>20.7030776772465</v>
      </c>
      <c r="Z43" s="78" t="n">
        <v>21.2935128605266</v>
      </c>
      <c r="AA43" s="78" t="n">
        <v>21.8501199750853</v>
      </c>
      <c r="AB43" s="78" t="n">
        <v>22.4223530419625</v>
      </c>
      <c r="AC43" s="78" t="n">
        <v>23.0131733774509</v>
      </c>
      <c r="AD43" s="78" t="n">
        <v>23.5720173750756</v>
      </c>
      <c r="AE43" s="78" t="n">
        <v>24.0969383415221</v>
      </c>
      <c r="AF43" s="78" t="n">
        <v>24.5855831161999</v>
      </c>
      <c r="AG43" s="78" t="n">
        <v>25.0350268435209</v>
      </c>
      <c r="AH43" s="78" t="n">
        <v>25.4414945665372</v>
      </c>
      <c r="AI43" s="78" t="n">
        <v>25.7998441709009</v>
      </c>
      <c r="AJ43" s="78" t="n">
        <v>26.1024545662152</v>
      </c>
      <c r="AK43" s="78" t="n">
        <v>26.3361392151479</v>
      </c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82"/>
      <c r="BV43" s="66" t="n">
        <f aca="false">MAX(C43:BU43)</f>
        <v>26.3361392151479</v>
      </c>
    </row>
    <row r="44" customFormat="false" ht="14.1" hidden="false" customHeight="true" outlineLevel="0" collapsed="false">
      <c r="A44" s="76" t="n">
        <v>33.35</v>
      </c>
      <c r="B44" s="77" t="n">
        <f aca="false">IF(A44-$E$3&lt;0,0,A44-$E$3)</f>
        <v>1.8</v>
      </c>
      <c r="C44" s="70" t="n">
        <v>0</v>
      </c>
      <c r="D44" s="78" t="n">
        <v>1.29085876717554</v>
      </c>
      <c r="E44" s="78" t="n">
        <v>2.54625500349084</v>
      </c>
      <c r="F44" s="78" t="n">
        <v>3.74271626578101</v>
      </c>
      <c r="G44" s="78" t="n">
        <v>4.90426377184961</v>
      </c>
      <c r="H44" s="78" t="n">
        <v>6.05228943789606</v>
      </c>
      <c r="I44" s="78" t="n">
        <v>7.16911245512618</v>
      </c>
      <c r="J44" s="78" t="n">
        <v>8.25472593296829</v>
      </c>
      <c r="K44" s="78" t="n">
        <v>9.31919962922544</v>
      </c>
      <c r="L44" s="78" t="n">
        <v>10.3575745847038</v>
      </c>
      <c r="M44" s="78" t="n">
        <v>11.3675095429727</v>
      </c>
      <c r="N44" s="78" t="n">
        <v>12.3488726574325</v>
      </c>
      <c r="O44" s="78" t="n">
        <v>13.3015161142709</v>
      </c>
      <c r="P44" s="78" t="n">
        <v>14.2252743165455</v>
      </c>
      <c r="Q44" s="78" t="n">
        <v>15.1199617836045</v>
      </c>
      <c r="R44" s="78" t="n">
        <v>15.9853707069262</v>
      </c>
      <c r="S44" s="78" t="n">
        <v>16.8212680879688</v>
      </c>
      <c r="T44" s="78" t="n">
        <v>17.6273923630927</v>
      </c>
      <c r="U44" s="78" t="n">
        <v>18.4034493930718</v>
      </c>
      <c r="V44" s="78" t="n">
        <v>19.149107657238</v>
      </c>
      <c r="W44" s="78" t="n">
        <v>19.8639924405228</v>
      </c>
      <c r="X44" s="78" t="n">
        <v>20.5476787289139</v>
      </c>
      <c r="Y44" s="78" t="n">
        <v>21.1996824246837</v>
      </c>
      <c r="Z44" s="78" t="n">
        <v>21.8194493404372</v>
      </c>
      <c r="AA44" s="78" t="n">
        <v>22.4063412029513</v>
      </c>
      <c r="AB44" s="78" t="n">
        <v>22.9596175468896</v>
      </c>
      <c r="AC44" s="78" t="n">
        <v>23.5606479029532</v>
      </c>
      <c r="AD44" s="78" t="n">
        <v>24.1513695215937</v>
      </c>
      <c r="AE44" s="78" t="n">
        <v>24.7101201451168</v>
      </c>
      <c r="AF44" s="78" t="n">
        <v>25.2349534054704</v>
      </c>
      <c r="AG44" s="78" t="n">
        <v>25.7235165352401</v>
      </c>
      <c r="AH44" s="78" t="n">
        <v>26.1728851675356</v>
      </c>
      <c r="AI44" s="78" t="n">
        <v>26.5792849761454</v>
      </c>
      <c r="AJ44" s="78" t="n">
        <v>26.9375747058885</v>
      </c>
      <c r="AK44" s="78" t="n">
        <v>27.2401345397333</v>
      </c>
      <c r="AL44" s="78" t="n">
        <v>27.4737801436118</v>
      </c>
      <c r="AM44" s="78" t="n">
        <v>27.6015651675356</v>
      </c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82"/>
      <c r="BV44" s="66" t="n">
        <f aca="false">MAX(C44:BU44)</f>
        <v>27.6015651675356</v>
      </c>
    </row>
    <row r="45" customFormat="false" ht="14.1" hidden="false" customHeight="true" outlineLevel="0" collapsed="false">
      <c r="A45" s="76" t="n">
        <v>33.4</v>
      </c>
      <c r="B45" s="77" t="n">
        <f aca="false">IF(A45-$E$3&lt;0,0,A45-$E$3)</f>
        <v>1.85</v>
      </c>
      <c r="C45" s="70" t="n">
        <v>0</v>
      </c>
      <c r="D45" s="78" t="n">
        <v>1.3088775006688</v>
      </c>
      <c r="E45" s="78" t="n">
        <v>2.58375499918024</v>
      </c>
      <c r="F45" s="78" t="n">
        <v>3.79999233959923</v>
      </c>
      <c r="G45" s="78" t="n">
        <v>4.9779233607427</v>
      </c>
      <c r="H45" s="78" t="n">
        <v>6.14543666451198</v>
      </c>
      <c r="I45" s="78" t="n">
        <v>7.28217732357741</v>
      </c>
      <c r="J45" s="78" t="n">
        <v>8.38813995208213</v>
      </c>
      <c r="K45" s="78" t="n">
        <v>9.47078383679937</v>
      </c>
      <c r="L45" s="78" t="n">
        <v>10.5299114315031</v>
      </c>
      <c r="M45" s="78" t="n">
        <v>11.5610201637304</v>
      </c>
      <c r="N45" s="78" t="n">
        <v>12.5639872079718</v>
      </c>
      <c r="O45" s="78" t="n">
        <v>13.538675251493</v>
      </c>
      <c r="P45" s="78" t="n">
        <v>14.4849309103793</v>
      </c>
      <c r="Q45" s="78" t="n">
        <v>15.4025829074512</v>
      </c>
      <c r="R45" s="78" t="n">
        <v>16.2914399648834</v>
      </c>
      <c r="S45" s="78" t="n">
        <v>17.1512883525134</v>
      </c>
      <c r="T45" s="78" t="n">
        <v>17.9818890173147</v>
      </c>
      <c r="U45" s="78" t="n">
        <v>18.7829741989587</v>
      </c>
      <c r="V45" s="78" t="n">
        <v>19.5542434088146</v>
      </c>
      <c r="W45" s="78" t="n">
        <v>20.2953586122177</v>
      </c>
      <c r="X45" s="78" t="n">
        <v>21.0059384020134</v>
      </c>
      <c r="Y45" s="78" t="n">
        <v>21.6855508785648</v>
      </c>
      <c r="Z45" s="78" t="n">
        <v>22.3337048471625</v>
      </c>
      <c r="AA45" s="78" t="n">
        <v>22.9498387913408</v>
      </c>
      <c r="AB45" s="78" t="n">
        <v>23.5333068523613</v>
      </c>
      <c r="AC45" s="78" t="n">
        <v>24.0935885839493</v>
      </c>
      <c r="AD45" s="78" t="n">
        <v>24.7145322946912</v>
      </c>
      <c r="AE45" s="78" t="n">
        <v>25.3051551964836</v>
      </c>
      <c r="AF45" s="78" t="n">
        <v>25.8638124459052</v>
      </c>
      <c r="AG45" s="78" t="n">
        <v>26.3885580001658</v>
      </c>
      <c r="AH45" s="78" t="n">
        <v>26.8770394850274</v>
      </c>
      <c r="AI45" s="78" t="n">
        <v>27.3263330222975</v>
      </c>
      <c r="AJ45" s="78" t="n">
        <v>27.7326649165008</v>
      </c>
      <c r="AK45" s="78" t="n">
        <v>28.0908947716232</v>
      </c>
      <c r="AL45" s="78" t="n">
        <v>28.3934040439985</v>
      </c>
      <c r="AM45" s="78" t="n">
        <v>28.6270106028229</v>
      </c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82"/>
      <c r="BV45" s="66" t="n">
        <f aca="false">MAX(C45:BU45)</f>
        <v>28.6270106028229</v>
      </c>
    </row>
    <row r="46" customFormat="false" ht="14.1" hidden="false" customHeight="true" outlineLevel="0" collapsed="false">
      <c r="A46" s="76" t="n">
        <v>33.45</v>
      </c>
      <c r="B46" s="77" t="n">
        <f aca="false">IF(A46-$E$3&lt;0,0,A46-$E$3)</f>
        <v>1.9</v>
      </c>
      <c r="C46" s="70" t="n">
        <v>0</v>
      </c>
      <c r="D46" s="78" t="n">
        <v>1.32663975474434</v>
      </c>
      <c r="E46" s="78" t="n">
        <v>2.62069738882182</v>
      </c>
      <c r="F46" s="78" t="n">
        <v>3.85639256174193</v>
      </c>
      <c r="G46" s="78" t="n">
        <v>5.0504691615401</v>
      </c>
      <c r="H46" s="78" t="n">
        <v>6.2371491544224</v>
      </c>
      <c r="I46" s="78" t="n">
        <v>7.39346934048595</v>
      </c>
      <c r="J46" s="78" t="n">
        <v>8.51942564596187</v>
      </c>
      <c r="K46" s="78" t="n">
        <v>9.61992952237203</v>
      </c>
      <c r="L46" s="78" t="n">
        <v>10.6994298509554</v>
      </c>
      <c r="M46" s="78" t="n">
        <v>11.7513138793084</v>
      </c>
      <c r="N46" s="78" t="n">
        <v>12.7754668909936</v>
      </c>
      <c r="O46" s="78" t="n">
        <v>13.771760978024</v>
      </c>
      <c r="P46" s="78" t="n">
        <v>14.7400536521678</v>
      </c>
      <c r="Q46" s="78" t="n">
        <v>15.6801862556921</v>
      </c>
      <c r="R46" s="78" t="n">
        <v>16.5919821334546</v>
      </c>
      <c r="S46" s="78" t="n">
        <v>17.4752445190994</v>
      </c>
      <c r="T46" s="78" t="n">
        <v>18.3297540762547</v>
      </c>
      <c r="U46" s="78" t="n">
        <v>19.155266020099</v>
      </c>
      <c r="V46" s="78" t="n">
        <v>19.9515067240883</v>
      </c>
      <c r="W46" s="78" t="n">
        <v>20.7181696890356</v>
      </c>
      <c r="X46" s="78" t="n">
        <v>21.4549107141757</v>
      </c>
      <c r="Y46" s="78" t="n">
        <v>22.1613420579772</v>
      </c>
      <c r="Z46" s="78" t="n">
        <v>22.8370253035827</v>
      </c>
      <c r="AA46" s="78" t="n">
        <v>23.4814625394201</v>
      </c>
      <c r="AB46" s="78" t="n">
        <v>24.0940853129836</v>
      </c>
      <c r="AC46" s="78" t="n">
        <v>24.6742405873745</v>
      </c>
      <c r="AD46" s="78" t="n">
        <v>25.2629409728457</v>
      </c>
      <c r="AE46" s="78" t="n">
        <v>25.8837808989125</v>
      </c>
      <c r="AF46" s="78" t="n">
        <v>26.4743050838569</v>
      </c>
      <c r="AG46" s="78" t="n">
        <v>27.032868959177</v>
      </c>
      <c r="AH46" s="78" t="n">
        <v>27.5575268073446</v>
      </c>
      <c r="AI46" s="78" t="n">
        <v>28.0459266472982</v>
      </c>
      <c r="AJ46" s="78" t="n">
        <v>28.4951450895429</v>
      </c>
      <c r="AK46" s="78" t="n">
        <v>28.9014090693396</v>
      </c>
      <c r="AL46" s="78" t="n">
        <v>29.2595790498415</v>
      </c>
      <c r="AM46" s="78" t="n">
        <v>29.5620377607471</v>
      </c>
      <c r="AN46" s="78" t="n">
        <v>29.7956052745175</v>
      </c>
      <c r="AO46" s="78" t="n">
        <v>29.9233475895429</v>
      </c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82"/>
      <c r="BV46" s="66" t="n">
        <f aca="false">MAX(C46:BU46)</f>
        <v>29.9233475895429</v>
      </c>
    </row>
    <row r="47" customFormat="false" ht="14.1" hidden="false" customHeight="true" outlineLevel="0" collapsed="false">
      <c r="A47" s="76" t="n">
        <v>33.5</v>
      </c>
      <c r="B47" s="77" t="n">
        <f aca="false">IF(A47-$E$3&lt;0,0,A47-$E$3)</f>
        <v>1.95</v>
      </c>
      <c r="C47" s="70" t="n">
        <v>0</v>
      </c>
      <c r="D47" s="78" t="n">
        <v>1.34415568948486</v>
      </c>
      <c r="E47" s="78" t="n">
        <v>2.65710515631238</v>
      </c>
      <c r="F47" s="78" t="n">
        <v>3.91195387737214</v>
      </c>
      <c r="G47" s="78" t="n">
        <v>5.12194783162226</v>
      </c>
      <c r="H47" s="78" t="n">
        <v>6.32748798049138</v>
      </c>
      <c r="I47" s="78" t="n">
        <v>7.50306511995094</v>
      </c>
      <c r="J47" s="78" t="n">
        <v>8.6486763226542</v>
      </c>
      <c r="K47" s="78" t="n">
        <v>9.76674474424261</v>
      </c>
      <c r="L47" s="78" t="n">
        <v>10.866256573795</v>
      </c>
      <c r="M47" s="78" t="n">
        <v>11.9385374713914</v>
      </c>
      <c r="N47" s="78" t="n">
        <v>12.9834800367642</v>
      </c>
      <c r="O47" s="78" t="n">
        <v>14.0009648178681</v>
      </c>
      <c r="P47" s="78" t="n">
        <v>14.9908590875935</v>
      </c>
      <c r="Q47" s="78" t="n">
        <v>15.9530154504917</v>
      </c>
      <c r="R47" s="78" t="n">
        <v>16.8872702485051</v>
      </c>
      <c r="S47" s="78" t="n">
        <v>17.7934417275505</v>
      </c>
      <c r="T47" s="78" t="n">
        <v>18.6713279176427</v>
      </c>
      <c r="U47" s="78" t="n">
        <v>19.5207041673685</v>
      </c>
      <c r="V47" s="78" t="n">
        <v>20.3413202579783</v>
      </c>
      <c r="W47" s="78" t="n">
        <v>21.1328970017654</v>
      </c>
      <c r="X47" s="78" t="n">
        <v>21.89512220177</v>
      </c>
      <c r="Y47" s="78" t="n">
        <v>22.6276458122611</v>
      </c>
      <c r="Z47" s="78" t="n">
        <v>23.330074087524</v>
      </c>
      <c r="AA47" s="78" t="n">
        <v>24.0019624335455</v>
      </c>
      <c r="AB47" s="78" t="n">
        <v>24.6428065727705</v>
      </c>
      <c r="AC47" s="78" t="n">
        <v>25.2520314794503</v>
      </c>
      <c r="AD47" s="78" t="n">
        <v>25.8289773145465</v>
      </c>
      <c r="AE47" s="78" t="n">
        <v>26.4474410378826</v>
      </c>
      <c r="AF47" s="78" t="n">
        <v>27.0681771792744</v>
      </c>
      <c r="AG47" s="78" t="n">
        <v>27.6586026473708</v>
      </c>
      <c r="AH47" s="78" t="n">
        <v>28.2170731485893</v>
      </c>
      <c r="AI47" s="78" t="n">
        <v>28.741643290664</v>
      </c>
      <c r="AJ47" s="78" t="n">
        <v>29.2299614857095</v>
      </c>
      <c r="AK47" s="78" t="n">
        <v>29.6791048329287</v>
      </c>
      <c r="AL47" s="78" t="n">
        <v>30.0853008983189</v>
      </c>
      <c r="AM47" s="78" t="n">
        <v>30.4434110042002</v>
      </c>
      <c r="AN47" s="78" t="n">
        <v>30.7458191536363</v>
      </c>
      <c r="AO47" s="78" t="n">
        <v>30.9793476223525</v>
      </c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82"/>
      <c r="BV47" s="66" t="n">
        <f aca="false">MAX(C47:BU47)</f>
        <v>30.9793476223525</v>
      </c>
    </row>
    <row r="48" customFormat="false" ht="14.1" hidden="false" customHeight="true" outlineLevel="0" collapsed="false">
      <c r="A48" s="76" t="n">
        <v>33.55</v>
      </c>
      <c r="B48" s="77" t="n">
        <f aca="false">IF(A48-$E$3&lt;0,0,A48-$E$3)</f>
        <v>2</v>
      </c>
      <c r="C48" s="70" t="n">
        <v>0</v>
      </c>
      <c r="D48" s="78" t="n">
        <v>1.36143480569802</v>
      </c>
      <c r="E48" s="78" t="n">
        <v>2.69299973480344</v>
      </c>
      <c r="F48" s="78" t="n">
        <v>3.96671070577428</v>
      </c>
      <c r="G48" s="78" t="n">
        <v>5.19240286293063</v>
      </c>
      <c r="H48" s="78" t="n">
        <v>6.41650999632919</v>
      </c>
      <c r="I48" s="78" t="n">
        <v>7.61103591614292</v>
      </c>
      <c r="J48" s="78" t="n">
        <v>8.775978683628</v>
      </c>
      <c r="K48" s="78" t="n">
        <v>9.91132981791602</v>
      </c>
      <c r="L48" s="78" t="n">
        <v>11.0305091224373</v>
      </c>
      <c r="M48" s="78" t="n">
        <v>12.1228269089154</v>
      </c>
      <c r="N48" s="78" t="n">
        <v>13.1881823958427</v>
      </c>
      <c r="O48" s="78" t="n">
        <v>14.2264637618596</v>
      </c>
      <c r="P48" s="78" t="n">
        <v>15.2375470586025</v>
      </c>
      <c r="Q48" s="78" t="n">
        <v>16.2212949834427</v>
      </c>
      <c r="R48" s="78" t="n">
        <v>17.1775554818741</v>
      </c>
      <c r="S48" s="78" t="n">
        <v>18.1061601484954</v>
      </c>
      <c r="T48" s="78" t="n">
        <v>19.0069223883784</v>
      </c>
      <c r="U48" s="78" t="n">
        <v>19.8796352914419</v>
      </c>
      <c r="V48" s="78" t="n">
        <v>20.7240691605613</v>
      </c>
      <c r="W48" s="78" t="n">
        <v>21.5399686185869</v>
      </c>
      <c r="X48" s="78" t="n">
        <v>22.3270491988219</v>
      </c>
      <c r="Y48" s="78" t="n">
        <v>23.0849932958589</v>
      </c>
      <c r="Z48" s="78" t="n">
        <v>23.8134453160507</v>
      </c>
      <c r="AA48" s="78" t="n">
        <v>24.512005814928</v>
      </c>
      <c r="AB48" s="78" t="n">
        <v>25.180224335882</v>
      </c>
      <c r="AC48" s="78" t="n">
        <v>25.817590559938</v>
      </c>
      <c r="AD48" s="78" t="n">
        <v>26.4235232236921</v>
      </c>
      <c r="AE48" s="78" t="n">
        <v>26.9973560337848</v>
      </c>
      <c r="AF48" s="78" t="n">
        <v>27.646880460031</v>
      </c>
      <c r="AG48" s="78" t="n">
        <v>28.2675128167477</v>
      </c>
      <c r="AH48" s="78" t="n">
        <v>28.857839567996</v>
      </c>
      <c r="AI48" s="78" t="n">
        <v>29.4162166951131</v>
      </c>
      <c r="AJ48" s="78" t="n">
        <v>29.9406991310947</v>
      </c>
      <c r="AK48" s="78" t="n">
        <v>30.4289356812322</v>
      </c>
      <c r="AL48" s="78" t="n">
        <v>30.878003933426</v>
      </c>
      <c r="AM48" s="78" t="n">
        <v>31.2841320844097</v>
      </c>
      <c r="AN48" s="78" t="n">
        <v>31.6421823156703</v>
      </c>
      <c r="AO48" s="78" t="n">
        <v>31.9445399036368</v>
      </c>
      <c r="AP48" s="78" t="n">
        <v>32.1780293272989</v>
      </c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82"/>
      <c r="BV48" s="66" t="n">
        <f aca="false">MAX(C48:BU48)</f>
        <v>32.1780293272989</v>
      </c>
    </row>
    <row r="49" customFormat="false" ht="14.1" hidden="false" customHeight="true" outlineLevel="0" collapsed="false">
      <c r="A49" s="76" t="n">
        <v>33.6</v>
      </c>
      <c r="B49" s="77" t="n">
        <f aca="false">IF(A49-$E$3&lt;0,0,A49-$E$3)</f>
        <v>2.05</v>
      </c>
      <c r="C49" s="70" t="n">
        <v>0</v>
      </c>
      <c r="D49" s="78" t="n">
        <v>1.37848600334905</v>
      </c>
      <c r="E49" s="78" t="n">
        <v>2.7274731498551</v>
      </c>
      <c r="F49" s="78" t="n">
        <v>4.02069517435175</v>
      </c>
      <c r="G49" s="78" t="n">
        <v>5.26553992641518</v>
      </c>
      <c r="H49" s="78" t="n">
        <v>6.50426823177548</v>
      </c>
      <c r="I49" s="78" t="n">
        <v>7.71744813127951</v>
      </c>
      <c r="J49" s="78" t="n">
        <v>8.90141345663392</v>
      </c>
      <c r="K49" s="78" t="n">
        <v>10.0561570791932</v>
      </c>
      <c r="L49" s="78" t="n">
        <v>11.1922967176823</v>
      </c>
      <c r="M49" s="78" t="n">
        <v>12.3043084277707</v>
      </c>
      <c r="N49" s="78" t="n">
        <v>13.3897184144521</v>
      </c>
      <c r="O49" s="78" t="n">
        <v>14.4484217658944</v>
      </c>
      <c r="P49" s="78" t="n">
        <v>15.4803024576333</v>
      </c>
      <c r="Q49" s="78" t="n">
        <v>16.4852322667677</v>
      </c>
      <c r="R49" s="78" t="n">
        <v>17.4630695409281</v>
      </c>
      <c r="S49" s="78" t="n">
        <v>18.4136577965526</v>
      </c>
      <c r="T49" s="78" t="n">
        <v>19.3368241153668</v>
      </c>
      <c r="U49" s="78" t="n">
        <v>20.2323773008082</v>
      </c>
      <c r="V49" s="78" t="n">
        <v>21.1001057469497</v>
      </c>
      <c r="W49" s="78" t="n">
        <v>21.9397749605788</v>
      </c>
      <c r="X49" s="78" t="n">
        <v>22.7511246615122</v>
      </c>
      <c r="Y49" s="78" t="n">
        <v>23.5338653655896</v>
      </c>
      <c r="Z49" s="78" t="n">
        <v>24.2876743271108</v>
      </c>
      <c r="AA49" s="78" t="n">
        <v>25.0121906798267</v>
      </c>
      <c r="AB49" s="78" t="n">
        <v>25.7070095635937</v>
      </c>
      <c r="AC49" s="78" t="n">
        <v>26.3716749507508</v>
      </c>
      <c r="AD49" s="78" t="n">
        <v>27.0056707817189</v>
      </c>
      <c r="AE49" s="78" t="n">
        <v>27.6084098664712</v>
      </c>
      <c r="AF49" s="78" t="n">
        <v>28.2116427701088</v>
      </c>
      <c r="AG49" s="78" t="n">
        <v>28.8610586226274</v>
      </c>
      <c r="AH49" s="78" t="n">
        <v>29.4815871946691</v>
      </c>
      <c r="AI49" s="78" t="n">
        <v>30.0718152290693</v>
      </c>
      <c r="AJ49" s="78" t="n">
        <v>30.6300989820849</v>
      </c>
      <c r="AK49" s="78" t="n">
        <v>31.1544937119735</v>
      </c>
      <c r="AL49" s="78" t="n">
        <v>31.642648617203</v>
      </c>
      <c r="AM49" s="78" t="n">
        <v>32.0916417743713</v>
      </c>
      <c r="AN49" s="78" t="n">
        <v>32.4977020109485</v>
      </c>
      <c r="AO49" s="78" t="n">
        <v>32.8556923675885</v>
      </c>
      <c r="AP49" s="78" t="n">
        <v>33.1579993940855</v>
      </c>
      <c r="AQ49" s="78" t="n">
        <v>33.3914497726935</v>
      </c>
      <c r="AR49" s="78" t="n">
        <v>33.5191280243713</v>
      </c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82"/>
      <c r="BV49" s="66" t="n">
        <f aca="false">MAX(C49:BU49)</f>
        <v>33.5191280243713</v>
      </c>
    </row>
    <row r="50" customFormat="false" ht="14.1" hidden="false" customHeight="true" outlineLevel="0" collapsed="false">
      <c r="A50" s="76" t="n">
        <v>33.65</v>
      </c>
      <c r="B50" s="77" t="n">
        <f aca="false">IF(A50-$E$3&lt;0,0,A50-$E$3)</f>
        <v>2.1</v>
      </c>
      <c r="C50" s="70" t="n">
        <v>0</v>
      </c>
      <c r="D50" s="78" t="n">
        <v>1.39531763349821</v>
      </c>
      <c r="E50" s="78" t="n">
        <v>2.7614941704803</v>
      </c>
      <c r="F50" s="78" t="n">
        <v>4.0739373256136</v>
      </c>
      <c r="G50" s="78" t="n">
        <v>5.33764735119903</v>
      </c>
      <c r="H50" s="78" t="n">
        <v>6.59081224213526</v>
      </c>
      <c r="I50" s="78" t="n">
        <v>7.8223637635978</v>
      </c>
      <c r="J50" s="78" t="n">
        <v>9.02505595305261</v>
      </c>
      <c r="K50" s="78" t="n">
        <v>10.1988828803462</v>
      </c>
      <c r="L50" s="78" t="n">
        <v>11.3517210739636</v>
      </c>
      <c r="M50" s="78" t="n">
        <v>12.4830994757853</v>
      </c>
      <c r="N50" s="78" t="n">
        <v>13.5882223480345</v>
      </c>
      <c r="O50" s="78" t="n">
        <v>14.6669910554537</v>
      </c>
      <c r="P50" s="78" t="n">
        <v>15.7192967501442</v>
      </c>
      <c r="Q50" s="78" t="n">
        <v>16.7450194069543</v>
      </c>
      <c r="R50" s="78" t="n">
        <v>17.7440267343838</v>
      </c>
      <c r="S50" s="78" t="n">
        <v>18.7161729399746</v>
      </c>
      <c r="T50" s="78" t="n">
        <v>19.6612973246817</v>
      </c>
      <c r="U50" s="78" t="n">
        <v>20.5792226750801</v>
      </c>
      <c r="V50" s="78" t="n">
        <v>21.4697534150971</v>
      </c>
      <c r="W50" s="78" t="n">
        <v>22.3326734697638</v>
      </c>
      <c r="X50" s="78" t="n">
        <v>23.1677437815727</v>
      </c>
      <c r="Y50" s="78" t="n">
        <v>23.9746994044331</v>
      </c>
      <c r="Z50" s="78" t="n">
        <v>24.7532460795675</v>
      </c>
      <c r="AA50" s="78" t="n">
        <v>25.5030561699833</v>
      </c>
      <c r="AB50" s="78" t="n">
        <v>26.2237637924787</v>
      </c>
      <c r="AC50" s="78" t="n">
        <v>26.9149589340962</v>
      </c>
      <c r="AD50" s="78" t="n">
        <v>27.5761802668414</v>
      </c>
      <c r="AE50" s="78" t="n">
        <v>28.2069062698591</v>
      </c>
      <c r="AF50" s="78" t="n">
        <v>28.8065441153155</v>
      </c>
      <c r="AG50" s="78" t="n">
        <v>29.4404749042162</v>
      </c>
      <c r="AH50" s="78" t="n">
        <v>30.0897821406029</v>
      </c>
      <c r="AI50" s="78" t="n">
        <v>30.7102069279696</v>
      </c>
      <c r="AJ50" s="78" t="n">
        <v>31.3003362455218</v>
      </c>
      <c r="AK50" s="78" t="n">
        <v>31.8585266244358</v>
      </c>
      <c r="AL50" s="78" t="n">
        <v>32.3828336482315</v>
      </c>
      <c r="AM50" s="78" t="n">
        <v>32.8709069085529</v>
      </c>
      <c r="AN50" s="78" t="n">
        <v>33.3198249706957</v>
      </c>
      <c r="AO50" s="78" t="n">
        <v>33.7258172928664</v>
      </c>
      <c r="AP50" s="78" t="n">
        <v>34.0837477748858</v>
      </c>
      <c r="AQ50" s="78" t="n">
        <v>34.3860042399132</v>
      </c>
      <c r="AR50" s="78" t="n">
        <v>34.6194155734671</v>
      </c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82"/>
      <c r="BV50" s="66" t="n">
        <f aca="false">MAX(C50:BU50)</f>
        <v>34.6194155734671</v>
      </c>
    </row>
    <row r="51" customFormat="false" ht="14.1" hidden="false" customHeight="true" outlineLevel="0" collapsed="false">
      <c r="A51" s="76" t="n">
        <v>33.7</v>
      </c>
      <c r="B51" s="77" t="n">
        <f aca="false">IF(A51-$E$3&lt;0,0,A51-$E$3)</f>
        <v>2.15</v>
      </c>
      <c r="C51" s="70" t="n">
        <v>0</v>
      </c>
      <c r="D51" s="78" t="n">
        <v>1.41193754460436</v>
      </c>
      <c r="E51" s="78" t="n">
        <v>2.79507926783685</v>
      </c>
      <c r="F51" s="78" t="n">
        <v>4.12646530084947</v>
      </c>
      <c r="G51" s="78" t="n">
        <v>5.40876490170957</v>
      </c>
      <c r="H51" s="78" t="n">
        <v>6.6761884175914</v>
      </c>
      <c r="I51" s="78" t="n">
        <v>7.92584080373748</v>
      </c>
      <c r="J51" s="78" t="n">
        <v>9.14697656042584</v>
      </c>
      <c r="K51" s="78" t="n">
        <v>10.339590821752</v>
      </c>
      <c r="L51" s="78" t="n">
        <v>11.5088770994469</v>
      </c>
      <c r="M51" s="78" t="n">
        <v>12.6593095430196</v>
      </c>
      <c r="N51" s="78" t="n">
        <v>13.7838192375024</v>
      </c>
      <c r="O51" s="78" t="n">
        <v>14.8823132663943</v>
      </c>
      <c r="P51" s="78" t="n">
        <v>15.9546893021766</v>
      </c>
      <c r="Q51" s="78" t="n">
        <v>17.0008347460654</v>
      </c>
      <c r="R51" s="78" t="n">
        <v>18.0206257605158</v>
      </c>
      <c r="S51" s="78" t="n">
        <v>19.0139261770002</v>
      </c>
      <c r="T51" s="78" t="n">
        <v>19.9805862579966</v>
      </c>
      <c r="U51" s="78" t="n">
        <v>20.9204412876489</v>
      </c>
      <c r="V51" s="78" t="n">
        <v>21.8333099599146</v>
      </c>
      <c r="W51" s="78" t="n">
        <v>22.7189925258375</v>
      </c>
      <c r="X51" s="78" t="n">
        <v>23.5772686523877</v>
      </c>
      <c r="Y51" s="78" t="n">
        <v>24.4078949333838</v>
      </c>
      <c r="Z51" s="78" t="n">
        <v>25.2106019774105</v>
      </c>
      <c r="AA51" s="78" t="n">
        <v>25.9850909769761</v>
      </c>
      <c r="AB51" s="78" t="n">
        <v>26.7310296354246</v>
      </c>
      <c r="AC51" s="78" t="n">
        <v>27.4480472904144</v>
      </c>
      <c r="AD51" s="78" t="n">
        <v>28.135729020695</v>
      </c>
      <c r="AE51" s="78" t="n">
        <v>28.7936084497707</v>
      </c>
      <c r="AF51" s="78" t="n">
        <v>29.4211588553502</v>
      </c>
      <c r="AG51" s="78" t="n">
        <v>30.0177820404583</v>
      </c>
      <c r="AH51" s="78" t="n">
        <v>30.6836658088749</v>
      </c>
      <c r="AI51" s="78" t="n">
        <v>31.3328644291297</v>
      </c>
      <c r="AJ51" s="78" t="n">
        <v>31.9531854318213</v>
      </c>
      <c r="AK51" s="78" t="n">
        <v>32.5432160325255</v>
      </c>
      <c r="AL51" s="78" t="n">
        <v>33.101313037338</v>
      </c>
      <c r="AM51" s="78" t="n">
        <v>33.6255323550407</v>
      </c>
      <c r="AN51" s="78" t="n">
        <v>34.1135239704541</v>
      </c>
      <c r="AO51" s="78" t="n">
        <v>34.5623669375715</v>
      </c>
      <c r="AP51" s="78" t="n">
        <v>34.9682913453356</v>
      </c>
      <c r="AQ51" s="78" t="n">
        <v>35.3261619527344</v>
      </c>
      <c r="AR51" s="78" t="n">
        <v>35.6283678562923</v>
      </c>
      <c r="AS51" s="78" t="n">
        <v>35.861740144792</v>
      </c>
      <c r="AT51" s="78" t="n">
        <v>35.9893756875715</v>
      </c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82"/>
      <c r="BV51" s="66" t="n">
        <f aca="false">MAX(C51:BU51)</f>
        <v>35.9893756875715</v>
      </c>
    </row>
    <row r="52" customFormat="false" ht="14.1" hidden="false" customHeight="true" outlineLevel="0" collapsed="false">
      <c r="A52" s="76" t="n">
        <v>33.75</v>
      </c>
      <c r="B52" s="77" t="n">
        <f aca="false">IF(A52-$E$3&lt;0,0,A52-$E$3)</f>
        <v>2.2</v>
      </c>
      <c r="C52" s="70" t="n">
        <v>0</v>
      </c>
      <c r="D52" s="78" t="n">
        <v>1.42835312392376</v>
      </c>
      <c r="E52" s="78" t="n">
        <v>2.82824392878433</v>
      </c>
      <c r="F52" s="78" t="n">
        <v>4.17830550360926</v>
      </c>
      <c r="G52" s="78" t="n">
        <v>5.47892985291166</v>
      </c>
      <c r="H52" s="78" t="n">
        <v>6.76044025819021</v>
      </c>
      <c r="I52" s="78" t="n">
        <v>8.02793358659126</v>
      </c>
      <c r="J52" s="78" t="n">
        <v>9.26724117912153</v>
      </c>
      <c r="K52" s="78" t="n">
        <v>10.4783591165476</v>
      </c>
      <c r="L52" s="78" t="n">
        <v>11.6638535145295</v>
      </c>
      <c r="M52" s="78" t="n">
        <v>12.8330408939622</v>
      </c>
      <c r="N52" s="78" t="n">
        <v>13.9766257683992</v>
      </c>
      <c r="O52" s="78" t="n">
        <v>15.0945204465973</v>
      </c>
      <c r="P52" s="78" t="n">
        <v>16.1866285429134</v>
      </c>
      <c r="Q52" s="78" t="n">
        <v>17.2528442073605</v>
      </c>
      <c r="R52" s="78" t="n">
        <v>18.2930512628242</v>
      </c>
      <c r="S52" s="78" t="n">
        <v>19.3071222348235</v>
      </c>
      <c r="T52" s="78" t="n">
        <v>20.2949172563123</v>
      </c>
      <c r="U52" s="78" t="n">
        <v>21.2562828264323</v>
      </c>
      <c r="V52" s="78" t="n">
        <v>22.1910503976436</v>
      </c>
      <c r="W52" s="78" t="n">
        <v>23.0990347600091</v>
      </c>
      <c r="X52" s="78" t="n">
        <v>23.9800321842283</v>
      </c>
      <c r="Y52" s="78" t="n">
        <v>24.8338182758057</v>
      </c>
      <c r="Z52" s="78" t="n">
        <v>25.6601454808056</v>
      </c>
      <c r="AA52" s="78" t="n">
        <v>26.4587401680313</v>
      </c>
      <c r="AB52" s="78" t="n">
        <v>27.2292991917776</v>
      </c>
      <c r="AC52" s="78" t="n">
        <v>27.9714858115607</v>
      </c>
      <c r="AD52" s="78" t="n">
        <v>28.6849248074979</v>
      </c>
      <c r="AE52" s="78" t="n">
        <v>29.3691965778953</v>
      </c>
      <c r="AF52" s="78" t="n">
        <v>30.0238299324165</v>
      </c>
      <c r="AG52" s="78" t="n">
        <v>30.6482931894584</v>
      </c>
      <c r="AH52" s="78" t="n">
        <v>31.2643040008051</v>
      </c>
      <c r="AI52" s="78" t="n">
        <v>31.9410353034122</v>
      </c>
      <c r="AJ52" s="78" t="n">
        <v>32.5901253075351</v>
      </c>
      <c r="AK52" s="78" t="n">
        <v>33.2103425255517</v>
      </c>
      <c r="AL52" s="78" t="n">
        <v>33.8002744094079</v>
      </c>
      <c r="AM52" s="78" t="n">
        <v>34.3582780401188</v>
      </c>
      <c r="AN52" s="78" t="n">
        <v>34.8824096517286</v>
      </c>
      <c r="AO52" s="78" t="n">
        <v>35.3703196222339</v>
      </c>
      <c r="AP52" s="78" t="n">
        <v>35.8190874943258</v>
      </c>
      <c r="AQ52" s="78" t="n">
        <v>36.2249439876835</v>
      </c>
      <c r="AR52" s="78" t="n">
        <v>36.5827547204616</v>
      </c>
      <c r="AS52" s="78" t="n">
        <v>36.88491006255</v>
      </c>
      <c r="AT52" s="78" t="n">
        <v>37.1182433059955</v>
      </c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82"/>
      <c r="BV52" s="66" t="n">
        <f aca="false">MAX(C52:BU52)</f>
        <v>37.1182433059955</v>
      </c>
    </row>
    <row r="53" customFormat="false" ht="14.1" hidden="false" customHeight="true" outlineLevel="0" collapsed="false">
      <c r="A53" s="76" t="n">
        <v>33.8</v>
      </c>
      <c r="B53" s="77" t="n">
        <f aca="false">IF(A53-$E$3&lt;0,0,A53-$E$3)</f>
        <v>2.25</v>
      </c>
      <c r="C53" s="70" t="n">
        <v>0</v>
      </c>
      <c r="D53" s="78" t="n">
        <v>1.44457133462455</v>
      </c>
      <c r="E53" s="78" t="n">
        <v>2.86100273633486</v>
      </c>
      <c r="F53" s="78" t="n">
        <v>4.22948274562581</v>
      </c>
      <c r="G53" s="78" t="n">
        <v>5.54817720153285</v>
      </c>
      <c r="H53" s="78" t="n">
        <v>6.84360861895631</v>
      </c>
      <c r="I53" s="78" t="n">
        <v>8.1286931045699</v>
      </c>
      <c r="J53" s="78" t="n">
        <v>9.38591161066302</v>
      </c>
      <c r="K53" s="78" t="n">
        <v>10.6152610614003</v>
      </c>
      <c r="L53" s="78" t="n">
        <v>11.8167334058044</v>
      </c>
      <c r="M53" s="78" t="n">
        <v>13.0043892154456</v>
      </c>
      <c r="N53" s="78" t="n">
        <v>14.1667510297393</v>
      </c>
      <c r="O53" s="78" t="n">
        <v>15.3037359387829</v>
      </c>
      <c r="P53" s="78" t="n">
        <v>16.4152529868353</v>
      </c>
      <c r="Q53" s="78" t="n">
        <v>17.5012024751267</v>
      </c>
      <c r="R53" s="78" t="n">
        <v>18.5614751896754</v>
      </c>
      <c r="S53" s="78" t="n">
        <v>19.5959515360875</v>
      </c>
      <c r="T53" s="78" t="n">
        <v>20.6045005667052</v>
      </c>
      <c r="U53" s="78" t="n">
        <v>21.5869788825731</v>
      </c>
      <c r="V53" s="78" t="n">
        <v>22.5432293891092</v>
      </c>
      <c r="W53" s="78" t="n">
        <v>23.473079879874</v>
      </c>
      <c r="X53" s="78" t="n">
        <v>24.3763414171781</v>
      </c>
      <c r="Y53" s="78" t="n">
        <v>25.2528064710799</v>
      </c>
      <c r="Z53" s="78" t="n">
        <v>26.1022467691069</v>
      </c>
      <c r="AA53" s="78" t="n">
        <v>26.9244107970947</v>
      </c>
      <c r="AB53" s="78" t="n">
        <v>27.7190208759052</v>
      </c>
      <c r="AC53" s="78" t="n">
        <v>28.4857697180867</v>
      </c>
      <c r="AD53" s="78" t="n">
        <v>29.2243163407749</v>
      </c>
      <c r="AE53" s="78" t="n">
        <v>29.934281173371</v>
      </c>
      <c r="AF53" s="78" t="n">
        <v>30.6152401463967</v>
      </c>
      <c r="AG53" s="78" t="n">
        <v>31.2667174746929</v>
      </c>
      <c r="AH53" s="78" t="n">
        <v>31.8881767433261</v>
      </c>
      <c r="AI53" s="78" t="n">
        <v>32.5357911857786</v>
      </c>
      <c r="AJ53" s="78" t="n">
        <v>33.2124092468693</v>
      </c>
      <c r="AK53" s="78" t="n">
        <v>33.8613906348603</v>
      </c>
      <c r="AL53" s="78" t="n">
        <v>34.4815040682019</v>
      </c>
      <c r="AM53" s="78" t="n">
        <v>35.07133723521</v>
      </c>
      <c r="AN53" s="78" t="n">
        <v>35.6292474918194</v>
      </c>
      <c r="AO53" s="78" t="n">
        <v>36.1532913973362</v>
      </c>
      <c r="AP53" s="78" t="n">
        <v>36.6411197229334</v>
      </c>
      <c r="AQ53" s="78" t="n">
        <v>37.0898124999999</v>
      </c>
      <c r="AR53" s="78" t="n">
        <v>37.495601078951</v>
      </c>
      <c r="AS53" s="78" t="n">
        <v>37.8533519371086</v>
      </c>
      <c r="AT53" s="78" t="n">
        <v>38.1554567177274</v>
      </c>
      <c r="AU53" s="78" t="n">
        <v>38.3887509161188</v>
      </c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82"/>
      <c r="BV53" s="66" t="n">
        <f aca="false">MAX(C53:BU53)</f>
        <v>38.3887509161188</v>
      </c>
    </row>
    <row r="54" customFormat="false" ht="14.1" hidden="false" customHeight="true" outlineLevel="0" collapsed="false">
      <c r="A54" s="76" t="n">
        <v>33.85</v>
      </c>
      <c r="B54" s="77" t="n">
        <f aca="false">IF(A54-$E$3&lt;0,0,A54-$E$3)</f>
        <v>2.3</v>
      </c>
      <c r="C54" s="70" t="n">
        <v>0</v>
      </c>
      <c r="D54" s="78" t="n">
        <v>1.4605987491467</v>
      </c>
      <c r="E54" s="78" t="n">
        <v>2.89336944184682</v>
      </c>
      <c r="F54" s="78" t="n">
        <v>4.28002037742213</v>
      </c>
      <c r="G54" s="78" t="n">
        <v>5.61653985494541</v>
      </c>
      <c r="H54" s="78" t="n">
        <v>6.92573192899797</v>
      </c>
      <c r="I54" s="78" t="n">
        <v>8.22816728731407</v>
      </c>
      <c r="J54" s="78" t="n">
        <v>9.50304590408366</v>
      </c>
      <c r="K54" s="78" t="n">
        <v>10.7503654559185</v>
      </c>
      <c r="L54" s="78" t="n">
        <v>11.970118967106</v>
      </c>
      <c r="M54" s="78" t="n">
        <v>13.1734441918497</v>
      </c>
      <c r="N54" s="78" t="n">
        <v>14.3542971865163</v>
      </c>
      <c r="O54" s="78" t="n">
        <v>15.5100751613601</v>
      </c>
      <c r="P54" s="78" t="n">
        <v>16.640692135815</v>
      </c>
      <c r="Q54" s="78" t="n">
        <v>17.7460540332889</v>
      </c>
      <c r="R54" s="78" t="n">
        <v>18.8260579877255</v>
      </c>
      <c r="S54" s="78" t="n">
        <v>19.8805915692862</v>
      </c>
      <c r="T54" s="78" t="n">
        <v>20.9095319168462</v>
      </c>
      <c r="U54" s="78" t="n">
        <v>21.9127447626498</v>
      </c>
      <c r="V54" s="78" t="n">
        <v>22.8900833315755</v>
      </c>
      <c r="W54" s="78" t="n">
        <v>23.8413870938684</v>
      </c>
      <c r="X54" s="78" t="n">
        <v>24.7664803457058</v>
      </c>
      <c r="Y54" s="78" t="n">
        <v>25.6651705863004</v>
      </c>
      <c r="Z54" s="78" t="n">
        <v>26.5372466530523</v>
      </c>
      <c r="AA54" s="78" t="n">
        <v>27.3824765670351</v>
      </c>
      <c r="AB54" s="78" t="n">
        <v>28.2006050291505</v>
      </c>
      <c r="AC54" s="78" t="n">
        <v>28.9913504916476</v>
      </c>
      <c r="AD54" s="78" t="n">
        <v>29.7544017089832</v>
      </c>
      <c r="AE54" s="78" t="n">
        <v>30.4894136442207</v>
      </c>
      <c r="AF54" s="78" t="n">
        <v>31.196002569382</v>
      </c>
      <c r="AG54" s="78" t="n">
        <v>31.8737401459952</v>
      </c>
      <c r="AH54" s="78" t="n">
        <v>32.5221461988112</v>
      </c>
      <c r="AI54" s="78" t="n">
        <v>33.140679790811</v>
      </c>
      <c r="AJ54" s="78" t="n">
        <v>33.8211143824466</v>
      </c>
      <c r="AK54" s="78" t="n">
        <v>34.4976192020207</v>
      </c>
      <c r="AL54" s="78" t="n">
        <v>35.1464919738798</v>
      </c>
      <c r="AM54" s="78" t="n">
        <v>35.7665016225464</v>
      </c>
      <c r="AN54" s="78" t="n">
        <v>36.3562360727065</v>
      </c>
      <c r="AO54" s="78" t="n">
        <v>36.9140529552144</v>
      </c>
      <c r="AP54" s="78" t="n">
        <v>37.4380091546382</v>
      </c>
      <c r="AQ54" s="78" t="n">
        <v>37.9257558353274</v>
      </c>
      <c r="AR54" s="78" t="n">
        <v>38.3743735173684</v>
      </c>
      <c r="AS54" s="78" t="n">
        <v>38.780094181913</v>
      </c>
      <c r="AT54" s="78" t="n">
        <v>39.13778516545</v>
      </c>
      <c r="AU54" s="78" t="n">
        <v>39.4398393845992</v>
      </c>
      <c r="AV54" s="78" t="n">
        <v>39.6730945379365</v>
      </c>
      <c r="AW54" s="78" t="n">
        <v>39.8006660173684</v>
      </c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82"/>
      <c r="BV54" s="66" t="n">
        <f aca="false">MAX(C54:BU54)</f>
        <v>39.8006660173684</v>
      </c>
    </row>
    <row r="55" customFormat="false" ht="14.1" hidden="false" customHeight="true" outlineLevel="0" collapsed="false">
      <c r="A55" s="76" t="n">
        <v>33.9</v>
      </c>
      <c r="B55" s="77" t="n">
        <f aca="false">IF(A55-$E$3&lt;0,0,A55-$E$3)</f>
        <v>2.35</v>
      </c>
      <c r="C55" s="70" t="n">
        <v>0</v>
      </c>
      <c r="D55" s="78" t="n">
        <v>1.47644157926124</v>
      </c>
      <c r="E55" s="78" t="n">
        <v>2.92535702997323</v>
      </c>
      <c r="F55" s="78" t="n">
        <v>4.32994040551518</v>
      </c>
      <c r="G55" s="78" t="n">
        <v>5.6840488005107</v>
      </c>
      <c r="H55" s="78" t="n">
        <v>7.00684638788932</v>
      </c>
      <c r="I55" s="78" t="n">
        <v>8.32640125212966</v>
      </c>
      <c r="J55" s="78" t="n">
        <v>9.61869866570375</v>
      </c>
      <c r="K55" s="78" t="n">
        <v>10.88373697737</v>
      </c>
      <c r="L55" s="78" t="n">
        <v>12.1215101779144</v>
      </c>
      <c r="M55" s="78" t="n">
        <v>13.3402900173278</v>
      </c>
      <c r="N55" s="78" t="n">
        <v>14.5393600776112</v>
      </c>
      <c r="O55" s="78" t="n">
        <v>15.7136463014041</v>
      </c>
      <c r="P55" s="78" t="n">
        <v>16.8630672780594</v>
      </c>
      <c r="Q55" s="78" t="n">
        <v>17.9875340831254</v>
      </c>
      <c r="R55" s="78" t="n">
        <v>19.0869496536362</v>
      </c>
      <c r="S55" s="78" t="n">
        <v>20.1612080927806</v>
      </c>
      <c r="T55" s="78" t="n">
        <v>21.2101938935458</v>
      </c>
      <c r="U55" s="78" t="n">
        <v>22.2337810690142</v>
      </c>
      <c r="V55" s="78" t="n">
        <v>23.2318321746408</v>
      </c>
      <c r="W55" s="78" t="n">
        <v>24.2041972049401</v>
      </c>
      <c r="X55" s="78" t="n">
        <v>25.1507123434146</v>
      </c>
      <c r="Y55" s="78" t="n">
        <v>26.0711985400653</v>
      </c>
      <c r="Z55" s="78" t="n">
        <v>26.9654598851515</v>
      </c>
      <c r="AA55" s="78" t="n">
        <v>27.8332817406761</v>
      </c>
      <c r="AB55" s="78" t="n">
        <v>28.6744285818324</v>
      </c>
      <c r="AC55" s="78" t="n">
        <v>29.488641488695</v>
      </c>
      <c r="AD55" s="78" t="n">
        <v>30.2756352127823</v>
      </c>
      <c r="AE55" s="78" t="n">
        <v>31.035094722391</v>
      </c>
      <c r="AF55" s="78" t="n">
        <v>31.7666711028016</v>
      </c>
      <c r="AG55" s="78" t="n">
        <v>32.469976649653</v>
      </c>
      <c r="AH55" s="78" t="n">
        <v>33.1445789415806</v>
      </c>
      <c r="AI55" s="78" t="n">
        <v>33.7899936049112</v>
      </c>
      <c r="AJ55" s="78" t="n">
        <v>34.4171771100649</v>
      </c>
      <c r="AK55" s="78" t="n">
        <v>35.120110547001</v>
      </c>
      <c r="AL55" s="78" t="n">
        <v>35.7965021250586</v>
      </c>
      <c r="AM55" s="78" t="n">
        <v>36.4452662807859</v>
      </c>
      <c r="AN55" s="78" t="n">
        <v>37.0651721447774</v>
      </c>
      <c r="AO55" s="78" t="n">
        <v>37.6548078780894</v>
      </c>
      <c r="AP55" s="78" t="n">
        <v>38.2125313864958</v>
      </c>
      <c r="AQ55" s="78" t="n">
        <v>38.7363998798266</v>
      </c>
      <c r="AR55" s="78" t="n">
        <v>39.2240649156078</v>
      </c>
      <c r="AS55" s="78" t="n">
        <v>39.6726075026234</v>
      </c>
      <c r="AT55" s="78" t="n">
        <v>40.0782602527615</v>
      </c>
      <c r="AU55" s="78" t="n">
        <v>40.4358913616778</v>
      </c>
      <c r="AV55" s="78" t="n">
        <v>40.7378950193574</v>
      </c>
      <c r="AW55" s="78" t="n">
        <v>40.9711111276406</v>
      </c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82"/>
      <c r="BV55" s="66" t="n">
        <f aca="false">MAX(C55:BU55)</f>
        <v>40.9711111276406</v>
      </c>
    </row>
    <row r="56" customFormat="false" ht="14.1" hidden="false" customHeight="true" outlineLevel="0" collapsed="false">
      <c r="A56" s="76" t="n">
        <v>33.95</v>
      </c>
      <c r="B56" s="77" t="n">
        <f aca="false">IF(A56-$E$3&lt;0,0,A56-$E$3)</f>
        <v>2.4</v>
      </c>
      <c r="C56" s="70" t="n">
        <v>0</v>
      </c>
      <c r="D56" s="78" t="n">
        <v>1.49210570321957</v>
      </c>
      <c r="E56" s="78" t="n">
        <v>2.95697777723392</v>
      </c>
      <c r="F56" s="78" t="n">
        <v>4.3792635978538</v>
      </c>
      <c r="G56" s="78" t="n">
        <v>5.75073325778743</v>
      </c>
      <c r="H56" s="78" t="n">
        <v>7.08698614213726</v>
      </c>
      <c r="I56" s="78" t="n">
        <v>8.42343752879553</v>
      </c>
      <c r="J56" s="78" t="n">
        <v>9.73292133692812</v>
      </c>
      <c r="K56" s="78" t="n">
        <v>11.0154365163743</v>
      </c>
      <c r="L56" s="78" t="n">
        <v>12.2709779280259</v>
      </c>
      <c r="M56" s="78" t="n">
        <v>13.505005853283</v>
      </c>
      <c r="N56" s="78" t="n">
        <v>14.7220297489868</v>
      </c>
      <c r="O56" s="78" t="n">
        <v>15.914550931592</v>
      </c>
      <c r="P56" s="78" t="n">
        <v>17.0824921980443</v>
      </c>
      <c r="Q56" s="78" t="n">
        <v>18.2257693570051</v>
      </c>
      <c r="R56" s="78" t="n">
        <v>19.3442906643682</v>
      </c>
      <c r="S56" s="78" t="n">
        <v>20.4379561968667</v>
      </c>
      <c r="T56" s="78" t="n">
        <v>21.5066571549327</v>
      </c>
      <c r="U56" s="78" t="n">
        <v>22.5502750843938</v>
      </c>
      <c r="V56" s="78" t="n">
        <v>23.5686810046698</v>
      </c>
      <c r="W56" s="78" t="n">
        <v>24.5617344287781</v>
      </c>
      <c r="X56" s="78" t="n">
        <v>25.529282257558</v>
      </c>
      <c r="Y56" s="78" t="n">
        <v>26.4711575269238</v>
      </c>
      <c r="Z56" s="78" t="n">
        <v>27.3871779824558</v>
      </c>
      <c r="AA56" s="78" t="n">
        <v>28.2771444499709</v>
      </c>
      <c r="AB56" s="78" t="n">
        <v>29.1408389635067</v>
      </c>
      <c r="AC56" s="78" t="n">
        <v>29.9780226029146</v>
      </c>
      <c r="AD56" s="78" t="n">
        <v>30.7884329812914</v>
      </c>
      <c r="AE56" s="78" t="n">
        <v>31.5717813068147</v>
      </c>
      <c r="AF56" s="78" t="n">
        <v>32.3277489228069</v>
      </c>
      <c r="AG56" s="78" t="n">
        <v>33.0559832020368</v>
      </c>
      <c r="AH56" s="78" t="n">
        <v>33.7560926334438</v>
      </c>
      <c r="AI56" s="78" t="n">
        <v>34.4276408872412</v>
      </c>
      <c r="AJ56" s="78" t="n">
        <v>35.0701395710176</v>
      </c>
      <c r="AK56" s="78" t="n">
        <v>35.7298059901516</v>
      </c>
      <c r="AL56" s="78" t="n">
        <v>36.4326217419316</v>
      </c>
      <c r="AM56" s="78" t="n">
        <v>37.1089000784728</v>
      </c>
      <c r="AN56" s="78" t="n">
        <v>37.7575556180681</v>
      </c>
      <c r="AO56" s="78" t="n">
        <v>38.3773576973846</v>
      </c>
      <c r="AP56" s="78" t="n">
        <v>38.9668947138486</v>
      </c>
      <c r="AQ56" s="78" t="n">
        <v>39.5245248481535</v>
      </c>
      <c r="AR56" s="78" t="n">
        <v>40.0483056353913</v>
      </c>
      <c r="AS56" s="78" t="n">
        <v>40.5358890262644</v>
      </c>
      <c r="AT56" s="78" t="n">
        <v>40.9843565182546</v>
      </c>
      <c r="AU56" s="78" t="n">
        <v>41.3899413539862</v>
      </c>
      <c r="AV56" s="78" t="n">
        <v>41.7475125882819</v>
      </c>
      <c r="AW56" s="78" t="n">
        <v>42.049465684492</v>
      </c>
      <c r="AX56" s="78" t="n">
        <v>42.282642747721</v>
      </c>
      <c r="AY56" s="78" t="n">
        <v>42.4101715182546</v>
      </c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82"/>
      <c r="BV56" s="66" t="n">
        <f aca="false">MAX(C56:BU56)</f>
        <v>42.4101715182546</v>
      </c>
    </row>
    <row r="57" customFormat="false" ht="14.1" hidden="false" customHeight="true" outlineLevel="0" collapsed="false">
      <c r="A57" s="76" t="n">
        <v>34</v>
      </c>
      <c r="B57" s="77" t="n">
        <f aca="false">IF(A57-$E$3&lt;0,0,A57-$E$3)</f>
        <v>2.45</v>
      </c>
      <c r="C57" s="70" t="n">
        <v>0</v>
      </c>
      <c r="D57" s="78" t="n">
        <v>1.50759669032965</v>
      </c>
      <c r="E57" s="78" t="n">
        <v>2.98824330495961</v>
      </c>
      <c r="F57" s="78" t="n">
        <v>4.42800957889737</v>
      </c>
      <c r="G57" s="78" t="n">
        <v>5.81662081566444</v>
      </c>
      <c r="H57" s="78" t="n">
        <v>7.16618344414046</v>
      </c>
      <c r="I57" s="78" t="n">
        <v>8.51931626186732</v>
      </c>
      <c r="J57" s="78" t="n">
        <v>9.84576244399494</v>
      </c>
      <c r="K57" s="78" t="n">
        <v>11.1455214784085</v>
      </c>
      <c r="L57" s="78" t="n">
        <v>12.418589010472</v>
      </c>
      <c r="M57" s="78" t="n">
        <v>13.6676662380787</v>
      </c>
      <c r="N57" s="78" t="n">
        <v>14.9023909305361</v>
      </c>
      <c r="O57" s="78" t="n">
        <v>16.1128845610832</v>
      </c>
      <c r="P57" s="78" t="n">
        <v>17.2990738093287</v>
      </c>
      <c r="Q57" s="78" t="n">
        <v>18.4608788423024</v>
      </c>
      <c r="R57" s="78" t="n">
        <v>19.5982128029445</v>
      </c>
      <c r="S57" s="78" t="n">
        <v>20.7109812441201</v>
      </c>
      <c r="T57" s="78" t="n">
        <v>21.7990815006151</v>
      </c>
      <c r="U57" s="78" t="n">
        <v>22.8624019902666</v>
      </c>
      <c r="V57" s="78" t="n">
        <v>23.9008214337974</v>
      </c>
      <c r="W57" s="78" t="n">
        <v>24.9142079810048</v>
      </c>
      <c r="X57" s="78" t="n">
        <v>25.9024182285945</v>
      </c>
      <c r="Y57" s="78" t="n">
        <v>26.8652961120518</v>
      </c>
      <c r="Z57" s="78" t="n">
        <v>27.8026716503361</v>
      </c>
      <c r="AA57" s="78" t="n">
        <v>28.7143595176849</v>
      </c>
      <c r="AB57" s="78" t="n">
        <v>29.6001574111353</v>
      </c>
      <c r="AC57" s="78" t="n">
        <v>30.4598441751653</v>
      </c>
      <c r="AD57" s="78" t="n">
        <v>31.2931776356061</v>
      </c>
      <c r="AE57" s="78" t="n">
        <v>32.0998920830071</v>
      </c>
      <c r="AF57" s="78" t="n">
        <v>32.8796953299583</v>
      </c>
      <c r="AG57" s="78" t="n">
        <v>33.6322652461253</v>
      </c>
      <c r="AH57" s="78" t="n">
        <v>34.3572456469177</v>
      </c>
      <c r="AI57" s="78" t="n">
        <v>35.0542413738705</v>
      </c>
      <c r="AJ57" s="78" t="n">
        <v>35.7228123525631</v>
      </c>
      <c r="AK57" s="78" t="n">
        <v>36.3624663405312</v>
      </c>
      <c r="AL57" s="78" t="n">
        <v>37.0557968032911</v>
      </c>
      <c r="AM57" s="78" t="n">
        <v>37.7584948699152</v>
      </c>
      <c r="AN57" s="78" t="n">
        <v>38.4346599649398</v>
      </c>
      <c r="AO57" s="78" t="n">
        <v>39.0832068884033</v>
      </c>
      <c r="AP57" s="78" t="n">
        <v>39.7029051830447</v>
      </c>
      <c r="AQ57" s="78" t="n">
        <v>40.2923434826607</v>
      </c>
      <c r="AR57" s="78" t="n">
        <v>40.8498802428641</v>
      </c>
      <c r="AS57" s="78" t="n">
        <v>41.3735733240089</v>
      </c>
      <c r="AT57" s="78" t="n">
        <v>41.861075069974</v>
      </c>
      <c r="AU57" s="78" t="n">
        <v>42.3094674669387</v>
      </c>
      <c r="AV57" s="78" t="n">
        <v>42.7149843882637</v>
      </c>
      <c r="AW57" s="78" t="n">
        <v>43.0724957479388</v>
      </c>
      <c r="AX57" s="78" t="n">
        <v>43.3743982826793</v>
      </c>
      <c r="AY57" s="78" t="n">
        <v>43.6075363008543</v>
      </c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82"/>
      <c r="BV57" s="66" t="n">
        <f aca="false">MAX(C57:BU57)</f>
        <v>43.6075363008543</v>
      </c>
    </row>
    <row r="58" customFormat="false" ht="14.1" hidden="false" customHeight="true" outlineLevel="0" collapsed="false">
      <c r="A58" s="76" t="n">
        <v>34.05</v>
      </c>
      <c r="B58" s="77" t="n">
        <f aca="false">IF(A58-$E$3&lt;0,0,A58-$E$3)</f>
        <v>2.5</v>
      </c>
      <c r="C58" s="70" t="n">
        <v>0</v>
      </c>
      <c r="D58" s="78" t="n">
        <v>1.52291982325127</v>
      </c>
      <c r="E58" s="78" t="n">
        <v>3.01916462725474</v>
      </c>
      <c r="F58" s="78" t="n">
        <v>4.47619691554825</v>
      </c>
      <c r="G58" s="78" t="n">
        <v>5.88173755619463</v>
      </c>
      <c r="H58" s="78" t="n">
        <v>7.24446881641118</v>
      </c>
      <c r="I58" s="78" t="n">
        <v>8.61407539316331</v>
      </c>
      <c r="J58" s="78" t="n">
        <v>9.95726782305066</v>
      </c>
      <c r="K58" s="78" t="n">
        <v>11.2740460552758</v>
      </c>
      <c r="L58" s="78" t="n">
        <v>12.5644064434227</v>
      </c>
      <c r="M58" s="78" t="n">
        <v>13.828341461651</v>
      </c>
      <c r="N58" s="78" t="n">
        <v>15.0805234637028</v>
      </c>
      <c r="O58" s="78" t="n">
        <v>16.3087371288074</v>
      </c>
      <c r="P58" s="78" t="n">
        <v>17.512912720293</v>
      </c>
      <c r="Q58" s="78" t="n">
        <v>18.6929744274035</v>
      </c>
      <c r="R58" s="78" t="n">
        <v>19.848839893834</v>
      </c>
      <c r="S58" s="78" t="n">
        <v>20.9804197048761</v>
      </c>
      <c r="T58" s="78" t="n">
        <v>22.0876168199938</v>
      </c>
      <c r="U58" s="78" t="n">
        <v>23.170325943279</v>
      </c>
      <c r="V58" s="78" t="n">
        <v>24.2284328229253</v>
      </c>
      <c r="W58" s="78" t="n">
        <v>25.2618134692824</v>
      </c>
      <c r="X58" s="78" t="n">
        <v>26.2703332791228</v>
      </c>
      <c r="Y58" s="78" t="n">
        <v>27.253846051399</v>
      </c>
      <c r="Z58" s="78" t="n">
        <v>28.2121928768636</v>
      </c>
      <c r="AA58" s="78" t="n">
        <v>29.1452008803175</v>
      </c>
      <c r="AB58" s="78" t="n">
        <v>30.0526817897475</v>
      </c>
      <c r="AC58" s="78" t="n">
        <v>30.9344303009346</v>
      </c>
      <c r="AD58" s="78" t="n">
        <v>31.7902221988981</v>
      </c>
      <c r="AE58" s="78" t="n">
        <v>32.6198121882916</v>
      </c>
      <c r="AF58" s="78" t="n">
        <v>33.4229313728814</v>
      </c>
      <c r="AG58" s="78" t="n">
        <v>34.1992843085581</v>
      </c>
      <c r="AH58" s="78" t="n">
        <v>34.948545533569</v>
      </c>
      <c r="AI58" s="78" t="n">
        <v>35.670355451808</v>
      </c>
      <c r="AJ58" s="78" t="n">
        <v>36.3643154071426</v>
      </c>
      <c r="AK58" s="78" t="n">
        <v>37.0299817344795</v>
      </c>
      <c r="AL58" s="78" t="n">
        <v>37.6668584998654</v>
      </c>
      <c r="AM58" s="78" t="n">
        <v>38.3950010453103</v>
      </c>
      <c r="AN58" s="78" t="n">
        <v>39.0975814267784</v>
      </c>
      <c r="AO58" s="78" t="n">
        <v>39.7736332802865</v>
      </c>
      <c r="AP58" s="78" t="n">
        <v>40.4220715876181</v>
      </c>
      <c r="AQ58" s="78" t="n">
        <v>41.0416660975845</v>
      </c>
      <c r="AR58" s="78" t="n">
        <v>41.6310056803524</v>
      </c>
      <c r="AS58" s="78" t="n">
        <v>42.1884490664543</v>
      </c>
      <c r="AT58" s="78" t="n">
        <v>42.7120544415062</v>
      </c>
      <c r="AU58" s="78" t="n">
        <v>43.1994745425632</v>
      </c>
      <c r="AV58" s="78" t="n">
        <v>43.6477918445024</v>
      </c>
      <c r="AW58" s="78" t="n">
        <v>44.0532408514209</v>
      </c>
      <c r="AX58" s="78" t="n">
        <v>44.4106923364754</v>
      </c>
      <c r="AY58" s="78" t="n">
        <v>44.7125443097464</v>
      </c>
      <c r="AZ58" s="78" t="n">
        <v>44.9456432828672</v>
      </c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82"/>
      <c r="BV58" s="66" t="n">
        <f aca="false">MAX(C58:BU58)</f>
        <v>44.9456432828672</v>
      </c>
    </row>
    <row r="59" customFormat="false" ht="14.1" hidden="false" customHeight="true" outlineLevel="0" collapsed="false">
      <c r="A59" s="76" t="n">
        <v>34.1</v>
      </c>
      <c r="B59" s="77" t="n">
        <f aca="false">IF(A59-$E$3&lt;0,0,A59-$E$3)</f>
        <v>2.55</v>
      </c>
      <c r="C59" s="70" t="n">
        <v>0</v>
      </c>
      <c r="D59" s="78" t="n">
        <v>1.53808011826365</v>
      </c>
      <c r="E59" s="78" t="n">
        <v>3.04975219453979</v>
      </c>
      <c r="F59" s="78" t="n">
        <v>4.52384319498705</v>
      </c>
      <c r="G59" s="78" t="n">
        <v>5.94610816666461</v>
      </c>
      <c r="H59" s="78" t="n">
        <v>7.3259714560092</v>
      </c>
      <c r="I59" s="78" t="n">
        <v>8.70775082674676</v>
      </c>
      <c r="J59" s="78" t="n">
        <v>10.0674808234562</v>
      </c>
      <c r="K59" s="78" t="n">
        <v>11.4010614701001</v>
      </c>
      <c r="L59" s="78" t="n">
        <v>12.7084897604362</v>
      </c>
      <c r="M59" s="78" t="n">
        <v>13.989759037694</v>
      </c>
      <c r="N59" s="78" t="n">
        <v>15.2565026859461</v>
      </c>
      <c r="O59" s="78" t="n">
        <v>16.5021934463672</v>
      </c>
      <c r="P59" s="78" t="n">
        <v>17.7241037413243</v>
      </c>
      <c r="Q59" s="78" t="n">
        <v>18.9221614798753</v>
      </c>
      <c r="R59" s="78" t="n">
        <v>20.0962884598642</v>
      </c>
      <c r="S59" s="78" t="n">
        <v>21.2463999019633</v>
      </c>
      <c r="T59" s="78" t="n">
        <v>22.3724039355308</v>
      </c>
      <c r="U59" s="78" t="n">
        <v>23.474201029809</v>
      </c>
      <c r="V59" s="78" t="n">
        <v>24.5516833629038</v>
      </c>
      <c r="W59" s="78" t="n">
        <v>25.6047341196734</v>
      </c>
      <c r="X59" s="78" t="n">
        <v>26.6332267080767</v>
      </c>
      <c r="Y59" s="78" t="n">
        <v>27.6370238816006</v>
      </c>
      <c r="Z59" s="78" t="n">
        <v>28.615976753029</v>
      </c>
      <c r="AA59" s="78" t="n">
        <v>29.5699236819077</v>
      </c>
      <c r="AB59" s="78" t="n">
        <v>30.4986890144517</v>
      </c>
      <c r="AC59" s="78" t="n">
        <v>31.4020816501316</v>
      </c>
      <c r="AD59" s="78" t="n">
        <v>32.2798934034938</v>
      </c>
      <c r="AE59" s="78" t="n">
        <v>33.1318971225476</v>
      </c>
      <c r="AF59" s="78" t="n">
        <v>33.9578445157968</v>
      </c>
      <c r="AG59" s="78" t="n">
        <v>34.7574636280027</v>
      </c>
      <c r="AH59" s="78" t="n">
        <v>35.5304558890755</v>
      </c>
      <c r="AI59" s="78" t="n">
        <v>36.2764926397151</v>
      </c>
      <c r="AJ59" s="78" t="n">
        <v>36.9952110095639</v>
      </c>
      <c r="AK59" s="78" t="n">
        <v>37.6862089857516</v>
      </c>
      <c r="AL59" s="78" t="n">
        <v>38.3490394574163</v>
      </c>
      <c r="AM59" s="78" t="n">
        <v>39.0192539378245</v>
      </c>
      <c r="AN59" s="78" t="n">
        <v>39.7472745754966</v>
      </c>
      <c r="AO59" s="78" t="n">
        <v>40.4497372718086</v>
      </c>
      <c r="AP59" s="78" t="n">
        <v>41.1256758838002</v>
      </c>
      <c r="AQ59" s="78" t="n">
        <v>41.774005575</v>
      </c>
      <c r="AR59" s="78" t="n">
        <v>42.3934963002913</v>
      </c>
      <c r="AS59" s="78" t="n">
        <v>42.9827371662112</v>
      </c>
      <c r="AT59" s="78" t="n">
        <v>43.5400871782115</v>
      </c>
      <c r="AU59" s="78" t="n">
        <v>44.0636048471705</v>
      </c>
      <c r="AV59" s="78" t="n">
        <v>44.5509433033194</v>
      </c>
      <c r="AW59" s="78" t="n">
        <v>44.9991855102332</v>
      </c>
      <c r="AX59" s="78" t="n">
        <v>45.4045666027452</v>
      </c>
      <c r="AY59" s="78" t="n">
        <v>45.7619582131791</v>
      </c>
      <c r="AZ59" s="78" t="n">
        <v>46.0637596249805</v>
      </c>
      <c r="BA59" s="78" t="n">
        <v>46.2968195530472</v>
      </c>
      <c r="BB59" s="78" t="n">
        <v>46.4242842602332</v>
      </c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82"/>
      <c r="BV59" s="66" t="n">
        <f aca="false">MAX(C59:BU59)</f>
        <v>46.4242842602332</v>
      </c>
    </row>
    <row r="60" customFormat="false" ht="14.1" hidden="false" customHeight="true" outlineLevel="0" collapsed="false">
      <c r="A60" s="76" t="n">
        <v>34.15</v>
      </c>
      <c r="B60" s="77" t="n">
        <f aca="false">IF(A60-$E$3&lt;0,0,A60-$E$3)</f>
        <v>2.6</v>
      </c>
      <c r="C60" s="70" t="n">
        <v>0</v>
      </c>
      <c r="D60" s="78" t="n">
        <v>1.55308234372644</v>
      </c>
      <c r="E60" s="78" t="n">
        <v>3.0800159331609</v>
      </c>
      <c r="F60" s="78" t="n">
        <v>4.57096509532094</v>
      </c>
      <c r="G60" s="78" t="n">
        <v>6.00975604123108</v>
      </c>
      <c r="H60" s="78" t="n">
        <v>7.40654186768776</v>
      </c>
      <c r="I60" s="78" t="n">
        <v>8.8003765784083</v>
      </c>
      <c r="J60" s="78" t="n">
        <v>10.1764424918358</v>
      </c>
      <c r="K60" s="78" t="n">
        <v>11.5266161989276</v>
      </c>
      <c r="L60" s="78" t="n">
        <v>12.8508952727649</v>
      </c>
      <c r="M60" s="78" t="n">
        <v>14.1492738464076</v>
      </c>
      <c r="N60" s="78" t="n">
        <v>15.430399777259</v>
      </c>
      <c r="O60" s="78" t="n">
        <v>16.6933335967139</v>
      </c>
      <c r="P60" s="78" t="n">
        <v>17.9327363407127</v>
      </c>
      <c r="Q60" s="78" t="n">
        <v>19.1485393653528</v>
      </c>
      <c r="R60" s="78" t="n">
        <v>20.3406683107451</v>
      </c>
      <c r="S60" s="78" t="n">
        <v>21.5090426765893</v>
      </c>
      <c r="T60" s="78" t="n">
        <v>22.6535753550593</v>
      </c>
      <c r="U60" s="78" t="n">
        <v>23.7741721154267</v>
      </c>
      <c r="V60" s="78" t="n">
        <v>24.8707310339391</v>
      </c>
      <c r="W60" s="78" t="n">
        <v>25.9431418613837</v>
      </c>
      <c r="X60" s="78" t="n">
        <v>26.9912853194579</v>
      </c>
      <c r="Y60" s="78" t="n">
        <v>28.0150323154826</v>
      </c>
      <c r="Z60" s="78" t="n">
        <v>29.0142430630673</v>
      </c>
      <c r="AA60" s="78" t="n">
        <v>29.9887660939739</v>
      </c>
      <c r="AB60" s="78" t="n">
        <v>30.938437143518</v>
      </c>
      <c r="AC60" s="78" t="n">
        <v>31.8630778882336</v>
      </c>
      <c r="AD60" s="78" t="n">
        <v>32.7624945100172</v>
      </c>
      <c r="AE60" s="78" t="n">
        <v>33.636476055278</v>
      </c>
      <c r="AF60" s="78" t="n">
        <v>34.4847925503993</v>
      </c>
      <c r="AG60" s="78" t="n">
        <v>35.30719282555</v>
      </c>
      <c r="AH60" s="78" t="n">
        <v>36.1034019868929</v>
      </c>
      <c r="AI60" s="78" t="n">
        <v>36.8731184615344</v>
      </c>
      <c r="AJ60" s="78" t="n">
        <v>37.6160105187755</v>
      </c>
      <c r="AK60" s="78" t="n">
        <v>38.3317121433523</v>
      </c>
      <c r="AL60" s="78" t="n">
        <v>39.019818098455</v>
      </c>
      <c r="AM60" s="78" t="n">
        <v>39.6798779639982</v>
      </c>
      <c r="AN60" s="78" t="n">
        <v>40.3845787319834</v>
      </c>
      <c r="AO60" s="78" t="n">
        <v>41.11247740272</v>
      </c>
      <c r="AP60" s="78" t="n">
        <v>41.814822413876</v>
      </c>
      <c r="AQ60" s="78" t="n">
        <v>42.4906477843511</v>
      </c>
      <c r="AR60" s="78" t="n">
        <v>43.138868859419</v>
      </c>
      <c r="AS60" s="78" t="n">
        <v>43.7582558000353</v>
      </c>
      <c r="AT60" s="78" t="n">
        <v>44.3473979491072</v>
      </c>
      <c r="AU60" s="78" t="n">
        <v>44.9046545870059</v>
      </c>
      <c r="AV60" s="78" t="n">
        <v>45.4280845498719</v>
      </c>
      <c r="AW60" s="78" t="n">
        <v>45.9153413611128</v>
      </c>
      <c r="AX60" s="78" t="n">
        <v>46.3635084730012</v>
      </c>
      <c r="AY60" s="78" t="n">
        <v>46.7688216511066</v>
      </c>
      <c r="AZ60" s="78" t="n">
        <v>47.1261533869199</v>
      </c>
      <c r="BA60" s="78" t="n">
        <v>47.4279042372517</v>
      </c>
      <c r="BB60" s="78" t="n">
        <v>47.6609251202643</v>
      </c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82"/>
      <c r="BV60" s="66" t="n">
        <f aca="false">MAX(C60:BU60)</f>
        <v>47.6609251202643</v>
      </c>
    </row>
    <row r="61" customFormat="false" ht="14.1" hidden="false" customHeight="true" outlineLevel="0" collapsed="false">
      <c r="A61" s="76" t="n">
        <v>34.2</v>
      </c>
      <c r="B61" s="77" t="n">
        <f aca="false">IF(A61-$E$3&lt;0,0,A61-$E$3)</f>
        <v>2.65</v>
      </c>
      <c r="C61" s="70" t="n">
        <v>0</v>
      </c>
      <c r="D61" s="78" t="n">
        <v>1.56793103692725</v>
      </c>
      <c r="E61" s="78" t="n">
        <v>3.10996528149219</v>
      </c>
      <c r="F61" s="78" t="n">
        <v>4.61757844983721</v>
      </c>
      <c r="G61" s="78" t="n">
        <v>6.07270337328139</v>
      </c>
      <c r="H61" s="78" t="n">
        <v>7.48620910334839</v>
      </c>
      <c r="I61" s="78" t="n">
        <v>8.89198491138685</v>
      </c>
      <c r="J61" s="78" t="n">
        <v>10.2841917390445</v>
      </c>
      <c r="K61" s="78" t="n">
        <v>11.6507561715979</v>
      </c>
      <c r="L61" s="78" t="n">
        <v>12.9916763069291</v>
      </c>
      <c r="M61" s="78" t="n">
        <v>14.3069469968675</v>
      </c>
      <c r="N61" s="78" t="n">
        <v>15.6022820732182</v>
      </c>
      <c r="O61" s="78" t="n">
        <v>16.8822332938848</v>
      </c>
      <c r="P61" s="78" t="n">
        <v>18.138895055477</v>
      </c>
      <c r="Q61" s="78" t="n">
        <v>19.372201914445</v>
      </c>
      <c r="R61" s="78" t="n">
        <v>20.5820830717722</v>
      </c>
      <c r="S61" s="78" t="n">
        <v>21.7684619854493</v>
      </c>
      <c r="T61" s="78" t="n">
        <v>22.9312559450079</v>
      </c>
      <c r="U61" s="78" t="n">
        <v>24.0703756032979</v>
      </c>
      <c r="V61" s="78" t="n">
        <v>25.1857244599262</v>
      </c>
      <c r="W61" s="78" t="n">
        <v>26.2771982898684</v>
      </c>
      <c r="X61" s="78" t="n">
        <v>27.3446845096761</v>
      </c>
      <c r="Y61" s="78" t="n">
        <v>28.3880614723901</v>
      </c>
      <c r="Z61" s="78" t="n">
        <v>29.4071976806864</v>
      </c>
      <c r="AA61" s="78" t="n">
        <v>30.4019509058517</v>
      </c>
      <c r="AB61" s="78" t="n">
        <v>31.3721671978213</v>
      </c>
      <c r="AC61" s="78" t="n">
        <v>32.3176797686016</v>
      </c>
      <c r="AD61" s="78" t="n">
        <v>33.2383077277865</v>
      </c>
      <c r="AE61" s="78" t="n">
        <v>34.1338546443603</v>
      </c>
      <c r="AF61" s="78" t="n">
        <v>35.0041069032909</v>
      </c>
      <c r="AG61" s="78" t="n">
        <v>35.8488318181882</v>
      </c>
      <c r="AH61" s="78" t="n">
        <v>36.6677754520325</v>
      </c>
      <c r="AI61" s="78" t="n">
        <v>37.4606600859792</v>
      </c>
      <c r="AJ61" s="78" t="n">
        <v>38.2271812605353</v>
      </c>
      <c r="AK61" s="78" t="n">
        <v>38.9670042926108</v>
      </c>
      <c r="AL61" s="78" t="n">
        <v>39.6797601440589</v>
      </c>
      <c r="AM61" s="78" t="n">
        <v>40.3650404794124</v>
      </c>
      <c r="AN61" s="78" t="n">
        <v>41.0223916981778</v>
      </c>
      <c r="AO61" s="78" t="n">
        <v>41.7626967821928</v>
      </c>
      <c r="AP61" s="78" t="n">
        <v>42.490473485994</v>
      </c>
      <c r="AQ61" s="78" t="n">
        <v>43.1927008119939</v>
      </c>
      <c r="AR61" s="78" t="n">
        <v>43.8684129409525</v>
      </c>
      <c r="AS61" s="78" t="n">
        <v>44.5165253998885</v>
      </c>
      <c r="AT61" s="78" t="n">
        <v>45.1358085558298</v>
      </c>
      <c r="AU61" s="78" t="n">
        <v>45.7248519880536</v>
      </c>
      <c r="AV61" s="78" t="n">
        <v>46.2820152518509</v>
      </c>
      <c r="AW61" s="78" t="n">
        <v>46.8053575086239</v>
      </c>
      <c r="AX61" s="78" t="n">
        <v>47.2925326749567</v>
      </c>
      <c r="AY61" s="78" t="n">
        <v>47.7406246918196</v>
      </c>
      <c r="AZ61" s="78" t="n">
        <v>48.1458699555186</v>
      </c>
      <c r="BA61" s="78" t="n">
        <v>48.5031418167112</v>
      </c>
      <c r="BB61" s="78" t="n">
        <v>48.8048421055735</v>
      </c>
      <c r="BC61" s="78" t="n">
        <v>49.037823943532</v>
      </c>
      <c r="BD61" s="78" t="n">
        <v>49.1652459418196</v>
      </c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82"/>
      <c r="BV61" s="66" t="n">
        <f aca="false">MAX(C61:BU61)</f>
        <v>49.1652459418196</v>
      </c>
    </row>
    <row r="62" customFormat="false" ht="14.1" hidden="false" customHeight="true" outlineLevel="0" collapsed="false">
      <c r="A62" s="76" t="n">
        <v>34.25</v>
      </c>
      <c r="B62" s="77" t="n">
        <f aca="false">IF(A62-$E$3&lt;0,0,A62-$E$3)</f>
        <v>2.7</v>
      </c>
      <c r="C62" s="70" t="n">
        <v>0</v>
      </c>
      <c r="D62" s="78" t="n">
        <v>1.58263051948447</v>
      </c>
      <c r="E62" s="78" t="n">
        <v>3.13960922290249</v>
      </c>
      <c r="F62" s="78" t="n">
        <v>4.66369830555303</v>
      </c>
      <c r="G62" s="78" t="n">
        <v>6.13497123952698</v>
      </c>
      <c r="H62" s="78" t="n">
        <v>7.56500073721796</v>
      </c>
      <c r="I62" s="78" t="n">
        <v>8.98260645984133</v>
      </c>
      <c r="J62" s="78" t="n">
        <v>10.3907654919463</v>
      </c>
      <c r="K62" s="78" t="n">
        <v>11.7735249541993</v>
      </c>
      <c r="L62" s="78" t="n">
        <v>13.1308834203382</v>
      </c>
      <c r="M62" s="78" t="n">
        <v>14.4628363971075</v>
      </c>
      <c r="N62" s="78" t="n">
        <v>15.7722133484317</v>
      </c>
      <c r="O62" s="78" t="n">
        <v>17.0689642083547</v>
      </c>
      <c r="P62" s="78" t="n">
        <v>18.3426598624604</v>
      </c>
      <c r="Q62" s="78" t="n">
        <v>19.593237843911</v>
      </c>
      <c r="R62" s="78" t="n">
        <v>20.8206306600235</v>
      </c>
      <c r="S62" s="78" t="n">
        <v>22.0247654376253</v>
      </c>
      <c r="T62" s="78" t="n">
        <v>23.2055635345891</v>
      </c>
      <c r="U62" s="78" t="n">
        <v>24.3629401133682</v>
      </c>
      <c r="V62" s="78" t="n">
        <v>25.496803671708</v>
      </c>
      <c r="W62" s="78" t="n">
        <v>26.6070555249491</v>
      </c>
      <c r="X62" s="78" t="n">
        <v>27.6935892334229</v>
      </c>
      <c r="Y62" s="78" t="n">
        <v>28.7562899673564</v>
      </c>
      <c r="Z62" s="78" t="n">
        <v>29.7950338003878</v>
      </c>
      <c r="AA62" s="78" t="n">
        <v>30.8096869212086</v>
      </c>
      <c r="AB62" s="78" t="n">
        <v>31.8001047509178</v>
      </c>
      <c r="AC62" s="78" t="n">
        <v>32.7661309513083</v>
      </c>
      <c r="AD62" s="78" t="n">
        <v>33.7075963063919</v>
      </c>
      <c r="AE62" s="78" t="n">
        <v>34.624317455855</v>
      </c>
      <c r="AF62" s="78" t="n">
        <v>35.5160954546174</v>
      </c>
      <c r="AG62" s="78" t="n">
        <v>36.3827141269741</v>
      </c>
      <c r="AH62" s="78" t="n">
        <v>37.2239381765666</v>
      </c>
      <c r="AI62" s="78" t="n">
        <v>38.0395110041582</v>
      </c>
      <c r="AJ62" s="78" t="n">
        <v>38.8291521731773</v>
      </c>
      <c r="AK62" s="78" t="n">
        <v>39.5925544472805</v>
      </c>
      <c r="AL62" s="78" t="n">
        <v>40.3293803033823</v>
      </c>
      <c r="AM62" s="78" t="n">
        <v>41.0392577956983</v>
      </c>
      <c r="AN62" s="78" t="n">
        <v>41.7217756084254</v>
      </c>
      <c r="AO62" s="78" t="n">
        <v>42.4011431839506</v>
      </c>
      <c r="AP62" s="78" t="n">
        <v>43.1534758113751</v>
      </c>
      <c r="AQ62" s="78" t="n">
        <v>43.8811305482408</v>
      </c>
      <c r="AR62" s="78" t="n">
        <v>44.5832401890848</v>
      </c>
      <c r="AS62" s="78" t="n">
        <v>45.2588390765269</v>
      </c>
      <c r="AT62" s="78" t="n">
        <v>45.906842919331</v>
      </c>
      <c r="AU62" s="78" t="n">
        <v>46.5260222905972</v>
      </c>
      <c r="AV62" s="78" t="n">
        <v>47.114967005973</v>
      </c>
      <c r="AW62" s="78" t="n">
        <v>47.6720368956687</v>
      </c>
      <c r="AX62" s="78" t="n">
        <v>48.1952914463488</v>
      </c>
      <c r="AY62" s="78" t="n">
        <v>48.6823849677736</v>
      </c>
      <c r="AZ62" s="78" t="n">
        <v>49.130401889611</v>
      </c>
      <c r="BA62" s="78" t="n">
        <v>49.5355792389035</v>
      </c>
      <c r="BB62" s="78" t="n">
        <v>49.8927912254755</v>
      </c>
      <c r="BC62" s="78" t="n">
        <v>50.1944409528682</v>
      </c>
      <c r="BD62" s="78" t="n">
        <v>50.4273837457725</v>
      </c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82"/>
      <c r="BV62" s="66" t="n">
        <f aca="false">MAX(C62:BU62)</f>
        <v>50.4273837457725</v>
      </c>
    </row>
    <row r="63" customFormat="false" ht="14.1" hidden="false" customHeight="true" outlineLevel="0" collapsed="false">
      <c r="A63" s="76" t="n">
        <v>34.3</v>
      </c>
      <c r="B63" s="77" t="n">
        <f aca="false">IF(A63-$E$3&lt;0,0,A63-$E$3)</f>
        <v>2.75</v>
      </c>
      <c r="C63" s="70" t="n">
        <v>0</v>
      </c>
      <c r="D63" s="78" t="n">
        <v>1.59718491145432</v>
      </c>
      <c r="E63" s="78" t="n">
        <v>3.16895631591367</v>
      </c>
      <c r="F63" s="78" t="n">
        <v>4.70933897666671</v>
      </c>
      <c r="G63" s="78" t="n">
        <v>6.19657967671289</v>
      </c>
      <c r="H63" s="78" t="n">
        <v>7.64294296818032</v>
      </c>
      <c r="I63" s="78" t="n">
        <v>9.07227034139505</v>
      </c>
      <c r="J63" s="78" t="n">
        <v>10.4961988316544</v>
      </c>
      <c r="K63" s="78" t="n">
        <v>11.8949639151247</v>
      </c>
      <c r="L63" s="78" t="n">
        <v>13.2685645973826</v>
      </c>
      <c r="M63" s="78" t="n">
        <v>14.6169969825999</v>
      </c>
      <c r="N63" s="78" t="n">
        <v>15.9402540814717</v>
      </c>
      <c r="O63" s="78" t="n">
        <v>17.253594261937</v>
      </c>
      <c r="P63" s="78" t="n">
        <v>18.5441065143039</v>
      </c>
      <c r="Q63" s="78" t="n">
        <v>19.8117311374858</v>
      </c>
      <c r="R63" s="78" t="n">
        <v>21.056403714325</v>
      </c>
      <c r="S63" s="78" t="n">
        <v>22.2780547785963</v>
      </c>
      <c r="T63" s="78" t="n">
        <v>23.4766094595128</v>
      </c>
      <c r="U63" s="78" t="n">
        <v>24.6519870923593</v>
      </c>
      <c r="V63" s="78" t="n">
        <v>25.8041007910674</v>
      </c>
      <c r="W63" s="78" t="n">
        <v>26.9328569779047</v>
      </c>
      <c r="X63" s="78" t="n">
        <v>28.0381548646853</v>
      </c>
      <c r="Y63" s="78" t="n">
        <v>29.1198858789988</v>
      </c>
      <c r="Z63" s="78" t="n">
        <v>30.177933027864</v>
      </c>
      <c r="AA63" s="78" t="n">
        <v>31.2121701899019</v>
      </c>
      <c r="AB63" s="78" t="n">
        <v>32.2224613255349</v>
      </c>
      <c r="AC63" s="78" t="n">
        <v>33.2086595927836</v>
      </c>
      <c r="AD63" s="78" t="n">
        <v>34.1706063538728</v>
      </c>
      <c r="AE63" s="78" t="n">
        <v>35.1081300549352</v>
      </c>
      <c r="AF63" s="78" t="n">
        <v>36.0210449574898</v>
      </c>
      <c r="AG63" s="78" t="n">
        <v>36.9091496958477</v>
      </c>
      <c r="AH63" s="78" t="n">
        <v>37.7722256289028</v>
      </c>
      <c r="AI63" s="78" t="n">
        <v>38.6100349475264</v>
      </c>
      <c r="AJ63" s="78" t="n">
        <v>39.4223184895101</v>
      </c>
      <c r="AK63" s="78" t="n">
        <v>40.2087932019839</v>
      </c>
      <c r="AL63" s="78" t="n">
        <v>40.9691491755169</v>
      </c>
      <c r="AM63" s="78" t="n">
        <v>41.7030461532934</v>
      </c>
      <c r="AN63" s="78" t="n">
        <v>42.4101093908498</v>
      </c>
      <c r="AO63" s="78" t="n">
        <v>43.0899247039149</v>
      </c>
      <c r="AP63" s="78" t="n">
        <v>43.8045806081641</v>
      </c>
      <c r="AQ63" s="78" t="n">
        <v>44.5567871322317</v>
      </c>
      <c r="AR63" s="78" t="n">
        <v>45.284319902162</v>
      </c>
      <c r="AS63" s="78" t="n">
        <v>45.9863118578499</v>
      </c>
      <c r="AT63" s="78" t="n">
        <v>46.6617975037755</v>
      </c>
      <c r="AU63" s="78" t="n">
        <v>47.3096927304477</v>
      </c>
      <c r="AV63" s="78" t="n">
        <v>47.9287683170389</v>
      </c>
      <c r="AW63" s="78" t="n">
        <v>48.5176143155667</v>
      </c>
      <c r="AX63" s="78" t="n">
        <v>49.0745908311609</v>
      </c>
      <c r="AY63" s="78" t="n">
        <v>49.5977576757479</v>
      </c>
      <c r="AZ63" s="78" t="n">
        <v>50.0847695522647</v>
      </c>
      <c r="BA63" s="78" t="n">
        <v>50.5327113790767</v>
      </c>
      <c r="BB63" s="78" t="n">
        <v>50.9378208139626</v>
      </c>
      <c r="BC63" s="78" t="n">
        <v>51.294972925914</v>
      </c>
      <c r="BD63" s="78" t="n">
        <v>51.5965720918372</v>
      </c>
      <c r="BE63" s="78" t="n">
        <v>51.8294758396874</v>
      </c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82"/>
      <c r="BV63" s="66" t="n">
        <f aca="false">MAX(C63:BU63)</f>
        <v>51.8294758396874</v>
      </c>
    </row>
    <row r="64" customFormat="false" ht="14.1" hidden="false" customHeight="true" outlineLevel="0" collapsed="false">
      <c r="A64" s="76" t="n">
        <v>34.35</v>
      </c>
      <c r="B64" s="77" t="n">
        <f aca="false">IF(A64-$E$3&lt;0,0,A64-$E$3)</f>
        <v>2.8</v>
      </c>
      <c r="C64" s="70" t="n">
        <v>0</v>
      </c>
      <c r="D64" s="78" t="n">
        <v>1.61159814427264</v>
      </c>
      <c r="E64" s="78" t="n">
        <v>3.19801472183656</v>
      </c>
      <c r="F64" s="78" t="n">
        <v>4.75451409344097</v>
      </c>
      <c r="G64" s="78" t="n">
        <v>6.25754775171645</v>
      </c>
      <c r="H64" s="78" t="n">
        <v>7.72006071323607</v>
      </c>
      <c r="I64" s="78" t="n">
        <v>9.16100425990776</v>
      </c>
      <c r="J64" s="78" t="n">
        <v>10.6005251196743</v>
      </c>
      <c r="K64" s="78" t="n">
        <v>12.0151123764863</v>
      </c>
      <c r="L64" s="78" t="n">
        <v>13.4047654281075</v>
      </c>
      <c r="M64" s="78" t="n">
        <v>14.7694809242856</v>
      </c>
      <c r="N64" s="78" t="n">
        <v>16.1092525886475</v>
      </c>
      <c r="O64" s="78" t="n">
        <v>17.4361878956481</v>
      </c>
      <c r="P64" s="78" t="n">
        <v>18.7433068442815</v>
      </c>
      <c r="Q64" s="78" t="n">
        <v>20.0277613909959</v>
      </c>
      <c r="R64" s="78" t="n">
        <v>21.2894899843823</v>
      </c>
      <c r="S64" s="78" t="n">
        <v>22.5284263276377</v>
      </c>
      <c r="T64" s="78" t="n">
        <v>23.7444990525353</v>
      </c>
      <c r="U64" s="78" t="n">
        <v>24.9376313631158</v>
      </c>
      <c r="V64" s="78" t="n">
        <v>26.1077406454523</v>
      </c>
      <c r="W64" s="78" t="n">
        <v>27.2547380393035</v>
      </c>
      <c r="X64" s="78" t="n">
        <v>28.3785279668195</v>
      </c>
      <c r="Y64" s="78" t="n">
        <v>29.479007612703</v>
      </c>
      <c r="Z64" s="78" t="n">
        <v>30.5560663493163</v>
      </c>
      <c r="AA64" s="78" t="n">
        <v>31.6095850991335</v>
      </c>
      <c r="AB64" s="78" t="n">
        <v>32.6394356256237</v>
      </c>
      <c r="AC64" s="78" t="n">
        <v>33.6454797420629</v>
      </c>
      <c r="AD64" s="78" t="n">
        <v>34.6275684258368</v>
      </c>
      <c r="AE64" s="78" t="n">
        <v>35.5855408234311</v>
      </c>
      <c r="AF64" s="78" t="n">
        <v>36.519223128387</v>
      </c>
      <c r="AG64" s="78" t="n">
        <v>37.4284273108819</v>
      </c>
      <c r="AH64" s="78" t="n">
        <v>38.3129496730676</v>
      </c>
      <c r="AI64" s="78" t="n">
        <v>39.1725691986045</v>
      </c>
      <c r="AJ64" s="78" t="n">
        <v>40.0070456575846</v>
      </c>
      <c r="AK64" s="78" t="n">
        <v>40.8161174187569</v>
      </c>
      <c r="AL64" s="78" t="n">
        <v>41.599498908948</v>
      </c>
      <c r="AM64" s="78" t="n">
        <v>42.356877643843</v>
      </c>
      <c r="AN64" s="78" t="n">
        <v>43.087910733469</v>
      </c>
      <c r="AO64" s="78" t="n">
        <v>43.7922207378046</v>
      </c>
      <c r="AP64" s="78" t="n">
        <v>44.4693907099854</v>
      </c>
      <c r="AQ64" s="78" t="n">
        <v>45.220425063509</v>
      </c>
      <c r="AR64" s="78" t="n">
        <v>45.9725054842197</v>
      </c>
      <c r="AS64" s="78" t="n">
        <v>46.6999162872145</v>
      </c>
      <c r="AT64" s="78" t="n">
        <v>47.4017905577464</v>
      </c>
      <c r="AU64" s="78" t="n">
        <v>48.0771629621555</v>
      </c>
      <c r="AV64" s="78" t="n">
        <v>48.7249495726958</v>
      </c>
      <c r="AW64" s="78" t="n">
        <v>49.343921374612</v>
      </c>
      <c r="AX64" s="78" t="n">
        <v>49.9326686562918</v>
      </c>
      <c r="AY64" s="78" t="n">
        <v>50.4895517977844</v>
      </c>
      <c r="AZ64" s="78" t="n">
        <v>51.0126309362785</v>
      </c>
      <c r="BA64" s="78" t="n">
        <v>51.4995611678872</v>
      </c>
      <c r="BB64" s="78" t="n">
        <v>51.9474278996737</v>
      </c>
      <c r="BC64" s="78" t="n">
        <v>52.3524694201532</v>
      </c>
      <c r="BD64" s="78" t="n">
        <v>52.709561657484</v>
      </c>
      <c r="BE64" s="78" t="n">
        <v>53.0111102619376</v>
      </c>
      <c r="BF64" s="78" t="n">
        <v>53.2439749647337</v>
      </c>
      <c r="BG64" s="78" t="n">
        <v>53.3713328996738</v>
      </c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82"/>
      <c r="BV64" s="66" t="n">
        <f aca="false">MAX(C64:BU64)</f>
        <v>53.3713328996738</v>
      </c>
    </row>
    <row r="65" customFormat="false" ht="14.1" hidden="false" customHeight="true" outlineLevel="0" collapsed="false">
      <c r="A65" s="76" t="n">
        <v>34.4</v>
      </c>
      <c r="B65" s="77" t="n">
        <f aca="false">IF(A65-$E$3&lt;0,0,A65-$E$3)</f>
        <v>2.85</v>
      </c>
      <c r="C65" s="70" t="n">
        <v>0</v>
      </c>
      <c r="D65" s="78" t="n">
        <v>1.62587397264721</v>
      </c>
      <c r="E65" s="78" t="n">
        <v>3.22679223013799</v>
      </c>
      <c r="F65" s="78" t="n">
        <v>4.79923664698476</v>
      </c>
      <c r="G65" s="78" t="n">
        <v>6.31789362571545</v>
      </c>
      <c r="H65" s="78" t="n">
        <v>7.79637769300714</v>
      </c>
      <c r="I65" s="78" t="n">
        <v>9.24883459949051</v>
      </c>
      <c r="J65" s="78" t="n">
        <v>10.703776113216</v>
      </c>
      <c r="K65" s="78" t="n">
        <v>12.1340077524342</v>
      </c>
      <c r="L65" s="78" t="n">
        <v>13.5395292713175</v>
      </c>
      <c r="M65" s="78" t="n">
        <v>14.9203378183411</v>
      </c>
      <c r="N65" s="78" t="n">
        <v>16.276427770867</v>
      </c>
      <c r="O65" s="78" t="n">
        <v>17.6168063135035</v>
      </c>
      <c r="P65" s="78" t="n">
        <v>18.9403290434575</v>
      </c>
      <c r="Q65" s="78" t="n">
        <v>20.241404125785</v>
      </c>
      <c r="R65" s="78" t="n">
        <v>21.5199726837413</v>
      </c>
      <c r="S65" s="78" t="n">
        <v>22.775971374019</v>
      </c>
      <c r="T65" s="78" t="n">
        <v>24.0093320871233</v>
      </c>
      <c r="U65" s="78" t="n">
        <v>25.2199816206025</v>
      </c>
      <c r="V65" s="78" t="n">
        <v>26.4078413219533</v>
      </c>
      <c r="W65" s="78" t="n">
        <v>27.5728266975517</v>
      </c>
      <c r="X65" s="78" t="n">
        <v>28.714846983419</v>
      </c>
      <c r="Y65" s="78" t="n">
        <v>29.8338046729819</v>
      </c>
      <c r="Z65" s="78" t="n">
        <v>30.9295949962247</v>
      </c>
      <c r="AA65" s="78" t="n">
        <v>32.0021053437175</v>
      </c>
      <c r="AB65" s="78" t="n">
        <v>33.051214627913</v>
      </c>
      <c r="AC65" s="78" t="n">
        <v>34.0767925727899</v>
      </c>
      <c r="AD65" s="78" t="n">
        <v>35.0786989213317</v>
      </c>
      <c r="AE65" s="78" t="n">
        <v>36.0567825483926</v>
      </c>
      <c r="AF65" s="78" t="n">
        <v>37.0108804641363</v>
      </c>
      <c r="AG65" s="78" t="n">
        <v>37.9408166903122</v>
      </c>
      <c r="AH65" s="78" t="n">
        <v>38.8464009880112</v>
      </c>
      <c r="AI65" s="78" t="n">
        <v>39.72742741102</v>
      </c>
      <c r="AJ65" s="78" t="n">
        <v>40.5836726531879</v>
      </c>
      <c r="AK65" s="78" t="n">
        <v>41.4148941509766</v>
      </c>
      <c r="AL65" s="78" t="n">
        <v>42.220827893078</v>
      </c>
      <c r="AM65" s="78" t="n">
        <v>43.0011858769578</v>
      </c>
      <c r="AN65" s="78" t="n">
        <v>43.7556531364525</v>
      </c>
      <c r="AO65" s="78" t="n">
        <v>44.4838842437111</v>
      </c>
      <c r="AP65" s="78" t="n">
        <v>45.1854991608486</v>
      </c>
      <c r="AQ65" s="78" t="n">
        <v>45.8727188015336</v>
      </c>
      <c r="AR65" s="78" t="n">
        <v>46.648554563388</v>
      </c>
      <c r="AS65" s="78" t="n">
        <v>47.4005088807417</v>
      </c>
      <c r="AT65" s="78" t="n">
        <v>48.1277977168011</v>
      </c>
      <c r="AU65" s="78" t="n">
        <v>48.829554302177</v>
      </c>
      <c r="AV65" s="78" t="n">
        <v>49.5048134650696</v>
      </c>
      <c r="AW65" s="78" t="n">
        <v>50.152491459478</v>
      </c>
      <c r="AX65" s="78" t="n">
        <v>50.7713594767191</v>
      </c>
      <c r="AY65" s="78" t="n">
        <v>51.3600080415508</v>
      </c>
      <c r="AZ65" s="78" t="n">
        <v>51.916797808942</v>
      </c>
      <c r="BA65" s="78" t="n">
        <v>52.4397892413431</v>
      </c>
      <c r="BB65" s="78" t="n">
        <v>52.9266378280437</v>
      </c>
      <c r="BC65" s="78" t="n">
        <v>53.3744294648048</v>
      </c>
      <c r="BD65" s="78" t="n">
        <v>53.7794030708777</v>
      </c>
      <c r="BE65" s="78" t="n">
        <v>54.1364354335879</v>
      </c>
      <c r="BF65" s="78" t="n">
        <v>54.437933476572</v>
      </c>
      <c r="BG65" s="78" t="n">
        <v>54.6707591343139</v>
      </c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82"/>
      <c r="BV65" s="66" t="n">
        <f aca="false">MAX(C65:BU65)</f>
        <v>54.6707591343139</v>
      </c>
    </row>
    <row r="66" customFormat="false" ht="14.1" hidden="false" customHeight="true" outlineLevel="0" collapsed="false">
      <c r="A66" s="76" t="n">
        <v>34.45</v>
      </c>
      <c r="B66" s="77" t="n">
        <f aca="false">IF(A66-$E$3&lt;0,0,A66-$E$3)</f>
        <v>2.9</v>
      </c>
      <c r="C66" s="70" t="n">
        <v>0</v>
      </c>
      <c r="D66" s="78" t="n">
        <v>1.64001598550261</v>
      </c>
      <c r="E66" s="78" t="n">
        <v>3.25529628176275</v>
      </c>
      <c r="F66" s="78" t="n">
        <v>4.84351903034612</v>
      </c>
      <c r="G66" s="78" t="n">
        <v>6.37763461302543</v>
      </c>
      <c r="H66" s="78" t="n">
        <v>7.87191651009417</v>
      </c>
      <c r="I66" s="78" t="n">
        <v>9.33578651065628</v>
      </c>
      <c r="J66" s="78" t="n">
        <v>10.8059820707876</v>
      </c>
      <c r="K66" s="78" t="n">
        <v>12.2516856757302</v>
      </c>
      <c r="L66" s="78" t="n">
        <v>13.6728974037329</v>
      </c>
      <c r="M66" s="78" t="n">
        <v>15.0696148595985</v>
      </c>
      <c r="N66" s="78" t="n">
        <v>16.4418330208205</v>
      </c>
      <c r="O66" s="78" t="n">
        <v>17.7955077048379</v>
      </c>
      <c r="P66" s="78" t="n">
        <v>19.1352379131808</v>
      </c>
      <c r="Q66" s="78" t="n">
        <v>20.4527310739452</v>
      </c>
      <c r="R66" s="78" t="n">
        <v>21.7479308106224</v>
      </c>
      <c r="S66" s="78" t="n">
        <v>23.0207765366772</v>
      </c>
      <c r="T66" s="78" t="n">
        <v>24.2712031796436</v>
      </c>
      <c r="U66" s="78" t="n">
        <v>25.4991408808262</v>
      </c>
      <c r="V66" s="78" t="n">
        <v>26.7045146678187</v>
      </c>
      <c r="W66" s="78" t="n">
        <v>27.8872440966523</v>
      </c>
      <c r="X66" s="78" t="n">
        <v>29.0472428599255</v>
      </c>
      <c r="Y66" s="78" t="n">
        <v>30.1844183567141</v>
      </c>
      <c r="Z66" s="78" t="n">
        <v>31.2986712194229</v>
      </c>
      <c r="AA66" s="78" t="n">
        <v>32.3898947919663</v>
      </c>
      <c r="AB66" s="78" t="n">
        <v>33.4579745527589</v>
      </c>
      <c r="AC66" s="78" t="n">
        <v>34.5027874749006</v>
      </c>
      <c r="AD66" s="78" t="n">
        <v>35.5242013146278</v>
      </c>
      <c r="AE66" s="78" t="n">
        <v>36.5220738175098</v>
      </c>
      <c r="AF66" s="78" t="n">
        <v>37.4962518299333</v>
      </c>
      <c r="AG66" s="78" t="n">
        <v>38.4465703010497</v>
      </c>
      <c r="AH66" s="78" t="n">
        <v>39.3728511574358</v>
      </c>
      <c r="AI66" s="78" t="n">
        <v>40.2749020290974</v>
      </c>
      <c r="AJ66" s="78" t="n">
        <v>41.1525148009161</v>
      </c>
      <c r="AK66" s="78" t="n">
        <v>42.0054639579339</v>
      </c>
      <c r="AL66" s="78" t="n">
        <v>42.8335046856238</v>
      </c>
      <c r="AM66" s="78" t="n">
        <v>43.6363706770027</v>
      </c>
      <c r="AN66" s="78" t="n">
        <v>44.4137715864147</v>
      </c>
      <c r="AO66" s="78" t="n">
        <v>45.1653900540705</v>
      </c>
      <c r="AP66" s="78" t="n">
        <v>45.8908782045921</v>
      </c>
      <c r="AQ66" s="78" t="n">
        <v>46.589853494872</v>
      </c>
      <c r="AR66" s="78" t="n">
        <v>47.3131445981839</v>
      </c>
      <c r="AS66" s="78" t="n">
        <v>48.0888502517435</v>
      </c>
      <c r="AT66" s="78" t="n">
        <v>48.8406784657403</v>
      </c>
      <c r="AU66" s="78" t="n">
        <v>49.5678453348643</v>
      </c>
      <c r="AV66" s="78" t="n">
        <v>50.2694842350841</v>
      </c>
      <c r="AW66" s="78" t="n">
        <v>50.9446301564602</v>
      </c>
      <c r="AX66" s="78" t="n">
        <v>51.5921995347368</v>
      </c>
      <c r="AY66" s="78" t="n">
        <v>52.2109637673029</v>
      </c>
      <c r="AZ66" s="78" t="n">
        <v>52.7995136152866</v>
      </c>
      <c r="BA66" s="78" t="n">
        <v>53.3562100085762</v>
      </c>
      <c r="BB66" s="78" t="n">
        <v>53.8791137348843</v>
      </c>
      <c r="BC66" s="78" t="n">
        <v>54.3658806766769</v>
      </c>
      <c r="BD66" s="78" t="n">
        <v>54.8135972184126</v>
      </c>
      <c r="BE66" s="78" t="n">
        <v>55.2185029100789</v>
      </c>
      <c r="BF66" s="78" t="n">
        <v>55.5754753981685</v>
      </c>
      <c r="BG66" s="78" t="n">
        <v>55.876922879683</v>
      </c>
      <c r="BH66" s="78" t="n">
        <v>56.1097094923709</v>
      </c>
      <c r="BI66" s="78" t="n">
        <v>56.2370247184126</v>
      </c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82"/>
      <c r="BV66" s="66" t="n">
        <f aca="false">MAX(C66:BU66)</f>
        <v>56.2370247184126</v>
      </c>
    </row>
    <row r="67" customFormat="false" ht="14.1" hidden="false" customHeight="true" outlineLevel="0" collapsed="false">
      <c r="A67" s="76" t="n">
        <v>34.5</v>
      </c>
      <c r="B67" s="77" t="n">
        <f aca="false">IF(A67-$E$3&lt;0,0,A67-$E$3)</f>
        <v>2.95</v>
      </c>
      <c r="C67" s="70" t="n">
        <v>0</v>
      </c>
      <c r="D67" s="78" t="n">
        <v>1.65402761606831</v>
      </c>
      <c r="E67" s="78" t="n">
        <v>3.2835339906073</v>
      </c>
      <c r="F67" s="78" t="n">
        <v>4.88737307627863</v>
      </c>
      <c r="G67" s="78" t="n">
        <v>6.43678723513443</v>
      </c>
      <c r="H67" s="78" t="n">
        <v>7.94669872099859</v>
      </c>
      <c r="I67" s="78" t="n">
        <v>9.42188398939272</v>
      </c>
      <c r="J67" s="78" t="n">
        <v>10.9071718490484</v>
      </c>
      <c r="K67" s="78" t="n">
        <v>12.3681801137705</v>
      </c>
      <c r="L67" s="78" t="n">
        <v>13.8049091566221</v>
      </c>
      <c r="M67" s="78" t="n">
        <v>15.2173570003002</v>
      </c>
      <c r="N67" s="78" t="n">
        <v>16.6055191738083</v>
      </c>
      <c r="O67" s="78" t="n">
        <v>17.9723474474138</v>
      </c>
      <c r="P67" s="78" t="n">
        <v>19.328095095547</v>
      </c>
      <c r="Q67" s="78" t="n">
        <v>20.6618104383956</v>
      </c>
      <c r="R67" s="78" t="n">
        <v>21.9734394401427</v>
      </c>
      <c r="S67" s="78" t="n">
        <v>23.2629240914177</v>
      </c>
      <c r="T67" s="78" t="n">
        <v>24.5302021547562</v>
      </c>
      <c r="U67" s="78" t="n">
        <v>25.7752068880826</v>
      </c>
      <c r="V67" s="78" t="n">
        <v>26.9978667437637</v>
      </c>
      <c r="W67" s="78" t="n">
        <v>28.1981050404406</v>
      </c>
      <c r="X67" s="78" t="n">
        <v>29.3758396044498</v>
      </c>
      <c r="Y67" s="78" t="n">
        <v>30.5309823771783</v>
      </c>
      <c r="Z67" s="78" t="n">
        <v>31.6634389841534</v>
      </c>
      <c r="AA67" s="78" t="n">
        <v>32.7731082610164</v>
      </c>
      <c r="AB67" s="78" t="n">
        <v>33.8598817307699</v>
      </c>
      <c r="AC67" s="78" t="n">
        <v>34.9236430257687</v>
      </c>
      <c r="AD67" s="78" t="n">
        <v>35.9642672468353</v>
      </c>
      <c r="AE67" s="78" t="n">
        <v>36.9816202505637</v>
      </c>
      <c r="AF67" s="78" t="n">
        <v>37.9755578542817</v>
      </c>
      <c r="AG67" s="78" t="n">
        <v>38.9459249462066</v>
      </c>
      <c r="AH67" s="78" t="n">
        <v>39.8925544859574</v>
      </c>
      <c r="AI67" s="78" t="n">
        <v>40.8152663776622</v>
      </c>
      <c r="AJ67" s="78" t="n">
        <v>41.7138661942767</v>
      </c>
      <c r="AK67" s="78" t="n">
        <v>42.5881437271969</v>
      </c>
      <c r="AL67" s="78" t="n">
        <v>43.4378713295426</v>
      </c>
      <c r="AM67" s="78" t="n">
        <v>44.2628020142374</v>
      </c>
      <c r="AN67" s="78" t="n">
        <v>45.0626672587153</v>
      </c>
      <c r="AO67" s="78" t="n">
        <v>45.8371744560524</v>
      </c>
      <c r="AP67" s="78" t="n">
        <v>46.5860039365708</v>
      </c>
      <c r="AQ67" s="78" t="n">
        <v>47.3088054631223</v>
      </c>
      <c r="AR67" s="78" t="n">
        <v>48.0051940753072</v>
      </c>
      <c r="AS67" s="78" t="n">
        <v>48.7656207230576</v>
      </c>
      <c r="AT67" s="78" t="n">
        <v>49.5411962683224</v>
      </c>
      <c r="AU67" s="78" t="n">
        <v>50.2928983789623</v>
      </c>
      <c r="AV67" s="78" t="n">
        <v>51.0199432811508</v>
      </c>
      <c r="AW67" s="78" t="n">
        <v>51.7214644962146</v>
      </c>
      <c r="AX67" s="78" t="n">
        <v>52.3964971760742</v>
      </c>
      <c r="AY67" s="78" t="n">
        <v>53.0439579382189</v>
      </c>
      <c r="AZ67" s="78" t="n">
        <v>53.6626183861099</v>
      </c>
      <c r="BA67" s="78" t="n">
        <v>54.2510695172456</v>
      </c>
      <c r="BB67" s="78" t="n">
        <v>54.8076725364337</v>
      </c>
      <c r="BC67" s="78" t="n">
        <v>55.3304885566488</v>
      </c>
      <c r="BD67" s="78" t="n">
        <v>55.8171738535334</v>
      </c>
      <c r="BE67" s="78" t="n">
        <v>56.2648153002436</v>
      </c>
      <c r="BF67" s="78" t="n">
        <v>56.6696530775034</v>
      </c>
      <c r="BG67" s="78" t="n">
        <v>57.0265656909724</v>
      </c>
      <c r="BH67" s="78" t="n">
        <v>57.3279626110173</v>
      </c>
      <c r="BI67" s="78" t="n">
        <v>57.560710178651</v>
      </c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82"/>
      <c r="BV67" s="66" t="n">
        <f aca="false">MAX(C67:BU67)</f>
        <v>57.560710178651</v>
      </c>
    </row>
    <row r="68" customFormat="false" ht="14.1" hidden="false" customHeight="true" outlineLevel="0" collapsed="false">
      <c r="A68" s="76" t="n">
        <v>34.55</v>
      </c>
      <c r="B68" s="77" t="n">
        <f aca="false">IF(A68-$E$3&lt;0,0,A68-$E$3)</f>
        <v>3</v>
      </c>
      <c r="C68" s="70" t="n">
        <v>0</v>
      </c>
      <c r="D68" s="78" t="n">
        <v>1.66791215119073</v>
      </c>
      <c r="E68" s="78" t="n">
        <v>3.31151216332268</v>
      </c>
      <c r="F68" s="78" t="n">
        <v>4.93081007824471</v>
      </c>
      <c r="G68" s="78" t="n">
        <v>6.49536727040484</v>
      </c>
      <c r="H68" s="78" t="n">
        <v>8.02074490224106</v>
      </c>
      <c r="I68" s="78" t="n">
        <v>9.50714997701761</v>
      </c>
      <c r="J68" s="78" t="n">
        <v>11.0073729917893</v>
      </c>
      <c r="K68" s="78" t="n">
        <v>12.4835234751091</v>
      </c>
      <c r="L68" s="78" t="n">
        <v>13.935602041171</v>
      </c>
      <c r="M68" s="78" t="n">
        <v>15.3636070956736</v>
      </c>
      <c r="N68" s="78" t="n">
        <v>16.767534674958</v>
      </c>
      <c r="O68" s="78" t="n">
        <v>18.1473783021202</v>
      </c>
      <c r="P68" s="78" t="n">
        <v>19.5189592841337</v>
      </c>
      <c r="Q68" s="78" t="n">
        <v>20.8687071304751</v>
      </c>
      <c r="R68" s="78" t="n">
        <v>22.1965699909952</v>
      </c>
      <c r="S68" s="78" t="n">
        <v>23.5024922691771</v>
      </c>
      <c r="T68" s="78" t="n">
        <v>24.7864143780742</v>
      </c>
      <c r="U68" s="78" t="n">
        <v>26.0482724852106</v>
      </c>
      <c r="V68" s="78" t="n">
        <v>27.2879982354731</v>
      </c>
      <c r="W68" s="78" t="n">
        <v>28.5055184495403</v>
      </c>
      <c r="X68" s="78" t="n">
        <v>29.7007547950529</v>
      </c>
      <c r="Y68" s="78" t="n">
        <v>30.8736234273338</v>
      </c>
      <c r="Z68" s="78" t="n">
        <v>32.0240345959979</v>
      </c>
      <c r="AA68" s="78" t="n">
        <v>33.1518922132496</v>
      </c>
      <c r="AB68" s="78" t="n">
        <v>34.2570933790131</v>
      </c>
      <c r="AC68" s="78" t="n">
        <v>35.3395278572791</v>
      </c>
      <c r="AD68" s="78" t="n">
        <v>36.3990774971336</v>
      </c>
      <c r="AE68" s="78" t="n">
        <v>37.4356155908434</v>
      </c>
      <c r="AF68" s="78" t="n">
        <v>38.4490061600549</v>
      </c>
      <c r="AG68" s="78" t="n">
        <v>39.4391031595682</v>
      </c>
      <c r="AH68" s="78" t="n">
        <v>40.4057495862147</v>
      </c>
      <c r="AI68" s="78" t="n">
        <v>41.3487764779869</v>
      </c>
      <c r="AJ68" s="78" t="n">
        <v>42.268001785652</v>
      </c>
      <c r="AK68" s="78" t="n">
        <v>43.1632290954486</v>
      </c>
      <c r="AL68" s="78" t="n">
        <v>44.0342461769358</v>
      </c>
      <c r="AM68" s="78" t="n">
        <v>44.8808233243519</v>
      </c>
      <c r="AN68" s="78" t="n">
        <v>45.7027114525884</v>
      </c>
      <c r="AO68" s="78" t="n">
        <v>46.4996398995843</v>
      </c>
      <c r="AP68" s="78" t="n">
        <v>47.271313874908</v>
      </c>
      <c r="AQ68" s="78" t="n">
        <v>48.0174114785437</v>
      </c>
      <c r="AR68" s="78" t="n">
        <v>48.7375801930421</v>
      </c>
      <c r="AS68" s="78" t="n">
        <v>49.4314327242451</v>
      </c>
      <c r="AT68" s="78" t="n">
        <v>50.2300341849798</v>
      </c>
      <c r="AU68" s="78" t="n">
        <v>51.0054796219499</v>
      </c>
      <c r="AV68" s="78" t="n">
        <v>51.7570556292328</v>
      </c>
      <c r="AW68" s="78" t="n">
        <v>52.4839785644859</v>
      </c>
      <c r="AX68" s="78" t="n">
        <v>53.1853820943936</v>
      </c>
      <c r="AY68" s="78" t="n">
        <v>53.8603015327367</v>
      </c>
      <c r="AZ68" s="78" t="n">
        <v>54.5076536787495</v>
      </c>
      <c r="BA68" s="78" t="n">
        <v>55.1262103419656</v>
      </c>
      <c r="BB68" s="78" t="n">
        <v>55.7145627562532</v>
      </c>
      <c r="BC68" s="78" t="n">
        <v>56.2710724013397</v>
      </c>
      <c r="BD68" s="78" t="n">
        <v>56.7938007154619</v>
      </c>
      <c r="BE68" s="78" t="n">
        <v>57.2804043674384</v>
      </c>
      <c r="BF68" s="78" t="n">
        <v>57.7279707191231</v>
      </c>
      <c r="BG68" s="78" t="n">
        <v>58.1327405819765</v>
      </c>
      <c r="BH68" s="78" t="n">
        <v>58.4895933208248</v>
      </c>
      <c r="BI68" s="78" t="n">
        <v>58.7909396794002</v>
      </c>
      <c r="BJ68" s="78" t="n">
        <v>59.0236482019798</v>
      </c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82"/>
      <c r="BV68" s="66" t="n">
        <f aca="false">MAX(C68:BU68)</f>
        <v>59.0236482019798</v>
      </c>
    </row>
    <row r="69" customFormat="false" ht="14.1" hidden="false" customHeight="true" outlineLevel="0" collapsed="false">
      <c r="A69" s="76" t="n">
        <v>34.6</v>
      </c>
      <c r="B69" s="77" t="n">
        <f aca="false">IF(A69-$E$3&lt;0,0,A69-$E$3)</f>
        <v>3.05</v>
      </c>
      <c r="C69" s="70" t="n">
        <v>0</v>
      </c>
      <c r="D69" s="78" t="n">
        <v>1.68167273994059</v>
      </c>
      <c r="E69" s="78" t="n">
        <v>3.33923731760106</v>
      </c>
      <c r="F69" s="78" t="n">
        <v>4.97270356606222</v>
      </c>
      <c r="G69" s="78" t="n">
        <v>6.55338979985674</v>
      </c>
      <c r="H69" s="78" t="n">
        <v>8.09407471123459</v>
      </c>
      <c r="I69" s="78" t="n">
        <v>9.59609747192701</v>
      </c>
      <c r="J69" s="78" t="n">
        <v>11.1066118118046</v>
      </c>
      <c r="K69" s="78" t="n">
        <v>12.597746707412</v>
      </c>
      <c r="L69" s="78" t="n">
        <v>14.0650118636955</v>
      </c>
      <c r="M69" s="78" t="n">
        <v>15.5084060376324</v>
      </c>
      <c r="N69" s="78" t="n">
        <v>16.9279257327078</v>
      </c>
      <c r="O69" s="78" t="n">
        <v>18.3235650647002</v>
      </c>
      <c r="P69" s="78" t="n">
        <v>19.7078864170361</v>
      </c>
      <c r="Q69" s="78" t="n">
        <v>21.0734829873809</v>
      </c>
      <c r="R69" s="78" t="n">
        <v>22.4173904692673</v>
      </c>
      <c r="S69" s="78" t="n">
        <v>23.7395555284261</v>
      </c>
      <c r="T69" s="78" t="n">
        <v>25.0399210596269</v>
      </c>
      <c r="U69" s="78" t="n">
        <v>26.3184259509137</v>
      </c>
      <c r="V69" s="78" t="n">
        <v>27.5750048279666</v>
      </c>
      <c r="W69" s="78" t="n">
        <v>28.8095877764245</v>
      </c>
      <c r="X69" s="78" t="n">
        <v>30.0221000397118</v>
      </c>
      <c r="Y69" s="78" t="n">
        <v>31.2124616895714</v>
      </c>
      <c r="Z69" s="78" t="n">
        <v>32.3805872661074</v>
      </c>
      <c r="AA69" s="78" t="n">
        <v>33.5263853836784</v>
      </c>
      <c r="AB69" s="78" t="n">
        <v>34.6497582984303</v>
      </c>
      <c r="AC69" s="78" t="n">
        <v>35.7506014326139</v>
      </c>
      <c r="AD69" s="78" t="n">
        <v>36.8288028500636</v>
      </c>
      <c r="AE69" s="78" t="n">
        <v>37.8842426762997</v>
      </c>
      <c r="AF69" s="78" t="n">
        <v>38.916792455621</v>
      </c>
      <c r="AG69" s="78" t="n">
        <v>39.9263144362392</v>
      </c>
      <c r="AH69" s="78" t="n">
        <v>40.9126607729095</v>
      </c>
      <c r="AI69" s="78" t="n">
        <v>41.8756726345756</v>
      </c>
      <c r="AJ69" s="78" t="n">
        <v>42.81517920217</v>
      </c>
      <c r="AK69" s="78" t="n">
        <v>43.730996538789</v>
      </c>
      <c r="AL69" s="78" t="n">
        <v>44.6229263108283</v>
      </c>
      <c r="AM69" s="78" t="n">
        <v>45.490754334135</v>
      </c>
      <c r="AN69" s="78" t="n">
        <v>46.3342489135146</v>
      </c>
      <c r="AO69" s="78" t="n">
        <v>47.153158936679</v>
      </c>
      <c r="AP69" s="78" t="n">
        <v>47.9472116744172</v>
      </c>
      <c r="AQ69" s="78" t="n">
        <v>48.7161102267274</v>
      </c>
      <c r="AR69" s="78" t="n">
        <v>49.4595305388932</v>
      </c>
      <c r="AS69" s="78" t="n">
        <v>50.1771178906268</v>
      </c>
      <c r="AT69" s="78" t="n">
        <v>50.9078071977038</v>
      </c>
      <c r="AU69" s="78" t="n">
        <v>51.7062747425328</v>
      </c>
      <c r="AV69" s="78" t="n">
        <v>52.4815900712081</v>
      </c>
      <c r="AW69" s="78" t="n">
        <v>53.2330399751341</v>
      </c>
      <c r="AX69" s="78" t="n">
        <v>53.9598409434517</v>
      </c>
      <c r="AY69" s="78" t="n">
        <v>54.6611267882035</v>
      </c>
      <c r="AZ69" s="78" t="n">
        <v>55.3359329850301</v>
      </c>
      <c r="BA69" s="78" t="n">
        <v>55.983176514911</v>
      </c>
      <c r="BB69" s="78" t="n">
        <v>56.601629393452</v>
      </c>
      <c r="BC69" s="78" t="n">
        <v>57.1898830908916</v>
      </c>
      <c r="BD69" s="78" t="n">
        <v>57.7462993618766</v>
      </c>
      <c r="BE69" s="78" t="n">
        <v>58.2689399699058</v>
      </c>
      <c r="BF69" s="78" t="n">
        <v>58.7554619769743</v>
      </c>
      <c r="BG69" s="78" t="n">
        <v>59.2029532336335</v>
      </c>
      <c r="BH69" s="78" t="n">
        <v>59.6076551820804</v>
      </c>
      <c r="BI69" s="78" t="n">
        <v>59.9644480463081</v>
      </c>
      <c r="BJ69" s="78" t="n">
        <v>60.2657438434139</v>
      </c>
      <c r="BK69" s="78" t="n">
        <v>60.4984133209394</v>
      </c>
      <c r="BL69" s="78" t="n">
        <v>60.6256644836336</v>
      </c>
      <c r="BM69" s="78"/>
      <c r="BN69" s="78"/>
      <c r="BO69" s="78"/>
      <c r="BP69" s="78"/>
      <c r="BQ69" s="78"/>
      <c r="BR69" s="78"/>
      <c r="BS69" s="78"/>
      <c r="BT69" s="78"/>
      <c r="BU69" s="82"/>
      <c r="BV69" s="66" t="n">
        <f aca="false">MAX(C69:BU69)</f>
        <v>60.6256644836336</v>
      </c>
    </row>
    <row r="70" customFormat="false" ht="14.1" hidden="false" customHeight="true" outlineLevel="0" collapsed="false">
      <c r="A70" s="76" t="n">
        <v>34.65</v>
      </c>
      <c r="B70" s="77" t="n">
        <f aca="false">IF(A70-$E$3&lt;0,0,A70-$E$3)</f>
        <v>3.1</v>
      </c>
      <c r="C70" s="70" t="n">
        <v>0</v>
      </c>
      <c r="D70" s="78" t="n">
        <v>1.6953124015804</v>
      </c>
      <c r="E70" s="78" t="n">
        <v>3.36671569908684</v>
      </c>
      <c r="F70" s="78" t="n">
        <v>5.01421952363164</v>
      </c>
      <c r="G70" s="78" t="n">
        <v>6.61086924940327</v>
      </c>
      <c r="H70" s="78" t="n">
        <v>8.16670694241035</v>
      </c>
      <c r="I70" s="78" t="n">
        <v>9.68418581477194</v>
      </c>
      <c r="J70" s="78" t="n">
        <v>11.204913466336</v>
      </c>
      <c r="K70" s="78" t="n">
        <v>12.7108793876673</v>
      </c>
      <c r="L70" s="78" t="n">
        <v>14.1931728316856</v>
      </c>
      <c r="M70" s="78" t="n">
        <v>15.6517928777646</v>
      </c>
      <c r="N70" s="78" t="n">
        <v>17.0867364599066</v>
      </c>
      <c r="O70" s="78" t="n">
        <v>18.4979982413821</v>
      </c>
      <c r="P70" s="78" t="n">
        <v>19.8949298539853</v>
      </c>
      <c r="Q70" s="78" t="n">
        <v>21.2761969715065</v>
      </c>
      <c r="R70" s="78" t="n">
        <v>22.6359656917572</v>
      </c>
      <c r="S70" s="78" t="n">
        <v>23.9741848044149</v>
      </c>
      <c r="T70" s="78" t="n">
        <v>25.2907995312166</v>
      </c>
      <c r="U70" s="78" t="n">
        <v>26.5857513076883</v>
      </c>
      <c r="V70" s="78" t="n">
        <v>27.8589775468881</v>
      </c>
      <c r="W70" s="78" t="n">
        <v>29.1104113832472</v>
      </c>
      <c r="X70" s="78" t="n">
        <v>30.3399813943437</v>
      </c>
      <c r="Y70" s="78" t="n">
        <v>31.5476112981478</v>
      </c>
      <c r="Z70" s="78" t="n">
        <v>32.7332196229401</v>
      </c>
      <c r="AA70" s="78" t="n">
        <v>33.8967193467022</v>
      </c>
      <c r="AB70" s="78" t="n">
        <v>35.0380175023169</v>
      </c>
      <c r="AC70" s="78" t="n">
        <v>36.1570147443652</v>
      </c>
      <c r="AD70" s="78" t="n">
        <v>37.2536048726595</v>
      </c>
      <c r="AE70" s="78" t="n">
        <v>38.3276743068861</v>
      </c>
      <c r="AF70" s="78" t="n">
        <v>39.3791015058134</v>
      </c>
      <c r="AG70" s="78" t="n">
        <v>40.4077563234284</v>
      </c>
      <c r="AH70" s="78" t="n">
        <v>41.4134992930449</v>
      </c>
      <c r="AI70" s="78" t="n">
        <v>42.3961808288319</v>
      </c>
      <c r="AJ70" s="78" t="n">
        <v>43.3556403322716</v>
      </c>
      <c r="AK70" s="78" t="n">
        <v>44.291705188679</v>
      </c>
      <c r="AL70" s="78" t="n">
        <v>45.2041896359905</v>
      </c>
      <c r="AM70" s="78" t="n">
        <v>46.0928934843976</v>
      </c>
      <c r="AN70" s="78" t="n">
        <v>46.9576006608636</v>
      </c>
      <c r="AO70" s="78" t="n">
        <v>47.7980775468495</v>
      </c>
      <c r="AP70" s="78" t="n">
        <v>48.614071070312</v>
      </c>
      <c r="AQ70" s="78" t="n">
        <v>49.4053065037347</v>
      </c>
      <c r="AR70" s="78" t="n">
        <v>50.1714849079047</v>
      </c>
      <c r="AS70" s="78" t="n">
        <v>50.9122801453834</v>
      </c>
      <c r="AT70" s="78" t="n">
        <v>51.6273353667585</v>
      </c>
      <c r="AU70" s="78" t="n">
        <v>52.3959012403103</v>
      </c>
      <c r="AV70" s="78" t="n">
        <v>53.1942347915926</v>
      </c>
      <c r="AW70" s="78" t="n">
        <v>53.969420011973</v>
      </c>
      <c r="AX70" s="78" t="n">
        <v>54.7207438125421</v>
      </c>
      <c r="AY70" s="78" t="n">
        <v>55.4474228139243</v>
      </c>
      <c r="AZ70" s="78" t="n">
        <v>56.14859097352</v>
      </c>
      <c r="BA70" s="78" t="n">
        <v>56.8232839288301</v>
      </c>
      <c r="BB70" s="78" t="n">
        <v>57.4704188425792</v>
      </c>
      <c r="BC70" s="78" t="n">
        <v>58.0887679364451</v>
      </c>
      <c r="BD70" s="78" t="n">
        <v>58.6769229170366</v>
      </c>
      <c r="BE70" s="78" t="n">
        <v>59.2332458139202</v>
      </c>
      <c r="BF70" s="78" t="n">
        <v>59.7557987158564</v>
      </c>
      <c r="BG70" s="78" t="n">
        <v>60.2422390780168</v>
      </c>
      <c r="BH70" s="78" t="n">
        <v>60.6896552396506</v>
      </c>
      <c r="BI70" s="78" t="n">
        <v>61.0942892736909</v>
      </c>
      <c r="BJ70" s="78" t="n">
        <v>61.4510222632981</v>
      </c>
      <c r="BK70" s="78" t="n">
        <v>61.7522674989343</v>
      </c>
      <c r="BL70" s="78" t="n">
        <v>61.9848979314057</v>
      </c>
      <c r="BM70" s="78"/>
      <c r="BN70" s="78"/>
      <c r="BO70" s="78"/>
      <c r="BP70" s="78"/>
      <c r="BQ70" s="78"/>
      <c r="BR70" s="78"/>
      <c r="BS70" s="78"/>
      <c r="BT70" s="78"/>
      <c r="BU70" s="82"/>
      <c r="BV70" s="66" t="n">
        <f aca="false">MAX(C70:BU70)</f>
        <v>61.9848979314057</v>
      </c>
    </row>
    <row r="71" customFormat="false" ht="14.1" hidden="false" customHeight="true" outlineLevel="0" collapsed="false">
      <c r="A71" s="76" t="n">
        <v>34.7</v>
      </c>
      <c r="B71" s="77" t="n">
        <f aca="false">IF(A71-$E$3&lt;0,0,A71-$E$3)</f>
        <v>3.15</v>
      </c>
      <c r="C71" s="70" t="n">
        <v>0</v>
      </c>
      <c r="D71" s="78" t="n">
        <v>1.70883403294848</v>
      </c>
      <c r="E71" s="78" t="n">
        <v>3.39395329703581</v>
      </c>
      <c r="F71" s="78" t="n">
        <v>5.05536722791892</v>
      </c>
      <c r="G71" s="78" t="n">
        <v>6.66781942886654</v>
      </c>
      <c r="H71" s="78" t="n">
        <v>8.2386595790376</v>
      </c>
      <c r="I71" s="78" t="n">
        <v>9.77143742756715</v>
      </c>
      <c r="J71" s="78" t="n">
        <v>11.3023020266942</v>
      </c>
      <c r="K71" s="78" t="n">
        <v>12.8229498053852</v>
      </c>
      <c r="L71" s="78" t="n">
        <v>14.320117651552</v>
      </c>
      <c r="M71" s="78" t="n">
        <v>15.7938049406337</v>
      </c>
      <c r="N71" s="78" t="n">
        <v>17.2440090037257</v>
      </c>
      <c r="O71" s="78" t="n">
        <v>18.6707250103367</v>
      </c>
      <c r="P71" s="78" t="n">
        <v>20.0801405391236</v>
      </c>
      <c r="Q71" s="78" t="n">
        <v>21.4769053534897</v>
      </c>
      <c r="R71" s="78" t="n">
        <v>22.8523574908581</v>
      </c>
      <c r="S71" s="78" t="n">
        <v>24.2064477376283</v>
      </c>
      <c r="T71" s="78" t="n">
        <v>25.5391235003777</v>
      </c>
      <c r="U71" s="78" t="n">
        <v>26.8503286034546</v>
      </c>
      <c r="V71" s="78" t="n">
        <v>28.1400030702565</v>
      </c>
      <c r="W71" s="78" t="n">
        <v>29.4080828864964</v>
      </c>
      <c r="X71" s="78" t="n">
        <v>30.6544997435426</v>
      </c>
      <c r="Y71" s="78" t="n">
        <v>31.8791807596615</v>
      </c>
      <c r="Z71" s="78" t="n">
        <v>33.082048176703</v>
      </c>
      <c r="AA71" s="78" t="n">
        <v>34.2630190294242</v>
      </c>
      <c r="AB71" s="78" t="n">
        <v>35.4220047842513</v>
      </c>
      <c r="AC71" s="78" t="n">
        <v>36.5589109438114</v>
      </c>
      <c r="AD71" s="78" t="n">
        <v>37.6736366130192</v>
      </c>
      <c r="AE71" s="78" t="n">
        <v>38.7660740218536</v>
      </c>
      <c r="AF71" s="78" t="n">
        <v>39.8361079991934</v>
      </c>
      <c r="AG71" s="78" t="n">
        <v>40.883615391164</v>
      </c>
      <c r="AH71" s="78" t="n">
        <v>41.9084644163511</v>
      </c>
      <c r="AI71" s="78" t="n">
        <v>42.9105139489197</v>
      </c>
      <c r="AJ71" s="78" t="n">
        <v>43.8896127190803</v>
      </c>
      <c r="AK71" s="78" t="n">
        <v>44.8455984184023</v>
      </c>
      <c r="AL71" s="78" t="n">
        <v>45.7782966950995</v>
      </c>
      <c r="AM71" s="78" t="n">
        <v>46.6875200214834</v>
      </c>
      <c r="AN71" s="78" t="n">
        <v>47.5730664121486</v>
      </c>
      <c r="AO71" s="78" t="n">
        <v>48.4347179669167</v>
      </c>
      <c r="AP71" s="78" t="n">
        <v>49.272239206845</v>
      </c>
      <c r="AQ71" s="78" t="n">
        <v>50.0853751643485</v>
      </c>
      <c r="AR71" s="78" t="n">
        <v>50.8738491791723</v>
      </c>
      <c r="AS71" s="78" t="n">
        <v>51.6373603399007</v>
      </c>
      <c r="AT71" s="78" t="n">
        <v>52.3755804949234</v>
      </c>
      <c r="AU71" s="78" t="n">
        <v>53.0881507359079</v>
      </c>
      <c r="AV71" s="78" t="n">
        <v>53.8956097014892</v>
      </c>
      <c r="AW71" s="78" t="n">
        <v>54.6938092592248</v>
      </c>
      <c r="AX71" s="78" t="n">
        <v>55.4688643713105</v>
      </c>
      <c r="AY71" s="78" t="n">
        <v>56.2200620685226</v>
      </c>
      <c r="AZ71" s="78" t="n">
        <v>56.9466191029693</v>
      </c>
      <c r="BA71" s="78" t="n">
        <v>57.647669577409</v>
      </c>
      <c r="BB71" s="78" t="n">
        <v>58.3222492912027</v>
      </c>
      <c r="BC71" s="78" t="n">
        <v>58.9692755888198</v>
      </c>
      <c r="BD71" s="78" t="n">
        <v>59.5875208980107</v>
      </c>
      <c r="BE71" s="78" t="n">
        <v>60.1755771617542</v>
      </c>
      <c r="BF71" s="78" t="n">
        <v>60.7318066845362</v>
      </c>
      <c r="BG71" s="78" t="n">
        <v>61.2542718803795</v>
      </c>
      <c r="BH71" s="78" t="n">
        <v>61.7406305976318</v>
      </c>
      <c r="BI71" s="78" t="n">
        <v>62.1879716642402</v>
      </c>
      <c r="BJ71" s="78" t="n">
        <v>62.592537783874</v>
      </c>
      <c r="BK71" s="78" t="n">
        <v>62.9492108988605</v>
      </c>
      <c r="BL71" s="78" t="n">
        <v>63.2504055730272</v>
      </c>
      <c r="BM71" s="78" t="n">
        <v>63.4829969604445</v>
      </c>
      <c r="BN71" s="78" t="n">
        <v>63.6102054142402</v>
      </c>
      <c r="BO71" s="78"/>
      <c r="BP71" s="78"/>
      <c r="BQ71" s="78"/>
      <c r="BR71" s="78"/>
      <c r="BS71" s="78"/>
      <c r="BT71" s="78"/>
      <c r="BU71" s="82"/>
      <c r="BV71" s="66" t="n">
        <f aca="false">MAX(C71:BU71)</f>
        <v>63.6102054142402</v>
      </c>
    </row>
    <row r="72" customFormat="false" ht="14.1" hidden="false" customHeight="true" outlineLevel="0" collapsed="false">
      <c r="A72" s="76" t="n">
        <v>34.75</v>
      </c>
      <c r="B72" s="77" t="n">
        <f aca="false">IF(A72-$E$3&lt;0,0,A72-$E$3)</f>
        <v>3.2</v>
      </c>
      <c r="C72" s="70" t="n">
        <v>0</v>
      </c>
      <c r="D72" s="78" t="n">
        <v>1.72224041531138</v>
      </c>
      <c r="E72" s="78" t="n">
        <v>3.42095585883412</v>
      </c>
      <c r="F72" s="78" t="n">
        <v>5.09615557700974</v>
      </c>
      <c r="G72" s="78" t="n">
        <v>6.72425356806794</v>
      </c>
      <c r="H72" s="78" t="n">
        <v>8.30994984113351</v>
      </c>
      <c r="I72" s="78" t="n">
        <v>9.8578737721498</v>
      </c>
      <c r="J72" s="78" t="n">
        <v>11.3988005425939</v>
      </c>
      <c r="K72" s="78" t="n">
        <v>12.9339850394389</v>
      </c>
      <c r="L72" s="78" t="n">
        <v>14.4458776188535</v>
      </c>
      <c r="M72" s="78" t="n">
        <v>15.934477928307</v>
      </c>
      <c r="N72" s="78" t="n">
        <v>17.3997836654445</v>
      </c>
      <c r="O72" s="78" t="n">
        <v>18.841790468299</v>
      </c>
      <c r="P72" s="78" t="n">
        <v>20.2635671508321</v>
      </c>
      <c r="Q72" s="78" t="n">
        <v>21.6756618805674</v>
      </c>
      <c r="R72" s="78" t="n">
        <v>23.0666249028412</v>
      </c>
      <c r="S72" s="78" t="n">
        <v>24.4364088835396</v>
      </c>
      <c r="T72" s="78" t="n">
        <v>25.7849632833166</v>
      </c>
      <c r="U72" s="78" t="n">
        <v>27.1122341696</v>
      </c>
      <c r="V72" s="78" t="n">
        <v>28.4181640137702</v>
      </c>
      <c r="W72" s="78" t="n">
        <v>29.7026914720019</v>
      </c>
      <c r="X72" s="78" t="n">
        <v>30.9657511480714</v>
      </c>
      <c r="Y72" s="78" t="n">
        <v>32.2072733362109</v>
      </c>
      <c r="Z72" s="78" t="n">
        <v>33.4271837418397</v>
      </c>
      <c r="AA72" s="78" t="n">
        <v>34.625403177708</v>
      </c>
      <c r="AB72" s="78" t="n">
        <v>35.8018472326477</v>
      </c>
      <c r="AC72" s="78" t="n">
        <v>36.9564259097265</v>
      </c>
      <c r="AD72" s="78" t="n">
        <v>38.0890432301349</v>
      </c>
      <c r="AE72" s="78" t="n">
        <v>39.1995967985868</v>
      </c>
      <c r="AF72" s="78" t="n">
        <v>40.2879773253668</v>
      </c>
      <c r="AG72" s="78" t="n">
        <v>41.3540680993869</v>
      </c>
      <c r="AH72" s="78" t="n">
        <v>42.3977444057015</v>
      </c>
      <c r="AI72" s="78" t="n">
        <v>43.4188728798318</v>
      </c>
      <c r="AJ72" s="78" t="n">
        <v>44.41731078993</v>
      </c>
      <c r="AK72" s="78" t="n">
        <v>45.3929052362211</v>
      </c>
      <c r="AL72" s="78" t="n">
        <v>46.345492255213</v>
      </c>
      <c r="AM72" s="78" t="n">
        <v>47.2748958137916</v>
      </c>
      <c r="AN72" s="78" t="n">
        <v>48.1809266753873</v>
      </c>
      <c r="AO72" s="78" t="n">
        <v>49.0633811167653</v>
      </c>
      <c r="AP72" s="78" t="n">
        <v>49.9220394694523</v>
      </c>
      <c r="AQ72" s="78" t="n">
        <v>50.7566644540929</v>
      </c>
      <c r="AR72" s="78" t="n">
        <v>51.566999268764</v>
      </c>
      <c r="AS72" s="78" t="n">
        <v>52.352765382965</v>
      </c>
      <c r="AT72" s="78" t="n">
        <v>53.1136599769452</v>
      </c>
      <c r="AU72" s="78" t="n">
        <v>53.8493529502601</v>
      </c>
      <c r="AV72" s="78" t="n">
        <v>54.5862763189519</v>
      </c>
      <c r="AW72" s="78" t="n">
        <v>55.4068299392937</v>
      </c>
      <c r="AX72" s="78" t="n">
        <v>56.2048955034826</v>
      </c>
      <c r="AY72" s="78" t="n">
        <v>56.9798205072734</v>
      </c>
      <c r="AZ72" s="78" t="n">
        <v>57.7308921011286</v>
      </c>
      <c r="BA72" s="78" t="n">
        <v>58.45732716864</v>
      </c>
      <c r="BB72" s="78" t="n">
        <v>59.1582599579236</v>
      </c>
      <c r="BC72" s="78" t="n">
        <v>59.8327264302008</v>
      </c>
      <c r="BD72" s="78" t="n">
        <v>60.479644111686</v>
      </c>
      <c r="BE72" s="78" t="n">
        <v>61.0977856362019</v>
      </c>
      <c r="BF72" s="78" t="n">
        <v>61.6857431830974</v>
      </c>
      <c r="BG72" s="78" t="n">
        <v>62.2418793317778</v>
      </c>
      <c r="BH72" s="78" t="n">
        <v>62.7642568215281</v>
      </c>
      <c r="BI72" s="78" t="n">
        <v>63.2505338938724</v>
      </c>
      <c r="BJ72" s="78" t="n">
        <v>63.6977998654554</v>
      </c>
      <c r="BK72" s="78" t="n">
        <v>64.1022980706826</v>
      </c>
      <c r="BL72" s="78" t="n">
        <v>64.4589113110485</v>
      </c>
      <c r="BM72" s="78" t="n">
        <v>64.7600554237457</v>
      </c>
      <c r="BN72" s="78" t="n">
        <v>64.9926077661088</v>
      </c>
      <c r="BO72" s="78"/>
      <c r="BP72" s="78"/>
      <c r="BQ72" s="78"/>
      <c r="BR72" s="78"/>
      <c r="BS72" s="78"/>
      <c r="BT72" s="78"/>
      <c r="BU72" s="82"/>
      <c r="BV72" s="66" t="n">
        <f aca="false">MAX(C72:BU72)</f>
        <v>64.9926077661088</v>
      </c>
    </row>
    <row r="73" customFormat="false" ht="14.1" hidden="false" customHeight="true" outlineLevel="0" collapsed="false">
      <c r="A73" s="76" t="n">
        <v>34.8</v>
      </c>
      <c r="B73" s="77" t="n">
        <f aca="false">IF(A73-$E$3&lt;0,0,A73-$E$3)</f>
        <v>3.25</v>
      </c>
      <c r="C73" s="70" t="n">
        <v>0</v>
      </c>
      <c r="D73" s="78" t="n">
        <v>1.73553422073085</v>
      </c>
      <c r="E73" s="78" t="n">
        <v>3.44772890347677</v>
      </c>
      <c r="F73" s="78" t="n">
        <v>5.13659311144431</v>
      </c>
      <c r="G73" s="78" t="n">
        <v>6.78018435025592</v>
      </c>
      <c r="H73" s="78" t="n">
        <v>8.38059422981517</v>
      </c>
      <c r="I73" s="78" t="n">
        <v>9.94351540634531</v>
      </c>
      <c r="J73" s="78" t="n">
        <v>11.4944311016865</v>
      </c>
      <c r="K73" s="78" t="n">
        <v>13.0440110291295</v>
      </c>
      <c r="L73" s="78" t="n">
        <v>14.5704827016977</v>
      </c>
      <c r="M73" s="78" t="n">
        <v>16.0738460169239</v>
      </c>
      <c r="N73" s="78" t="n">
        <v>17.5540990110552</v>
      </c>
      <c r="O73" s="78" t="n">
        <v>19.0112377561243</v>
      </c>
      <c r="P73" s="78" t="n">
        <v>20.4452562497706</v>
      </c>
      <c r="Q73" s="78" t="n">
        <v>21.872517931655</v>
      </c>
      <c r="R73" s="78" t="n">
        <v>23.2788243411528</v>
      </c>
      <c r="S73" s="78" t="n">
        <v>24.6641299055056</v>
      </c>
      <c r="T73" s="78" t="n">
        <v>26.0283860189303</v>
      </c>
      <c r="U73" s="78" t="n">
        <v>27.3715408578224</v>
      </c>
      <c r="V73" s="78" t="n">
        <v>28.6935391923821</v>
      </c>
      <c r="W73" s="78" t="n">
        <v>29.9943221833922</v>
      </c>
      <c r="X73" s="78" t="n">
        <v>31.2738271626384</v>
      </c>
      <c r="Y73" s="78" t="n">
        <v>32.5319873952723</v>
      </c>
      <c r="Z73" s="78" t="n">
        <v>33.7687318221974</v>
      </c>
      <c r="AA73" s="78" t="n">
        <v>34.9839847803058</v>
      </c>
      <c r="AB73" s="78" t="n">
        <v>36.1776656980989</v>
      </c>
      <c r="AC73" s="78" t="n">
        <v>37.3496887638845</v>
      </c>
      <c r="AD73" s="78" t="n">
        <v>38.4999625633442</v>
      </c>
      <c r="AE73" s="78" t="n">
        <v>39.6283896827975</v>
      </c>
      <c r="AF73" s="78" t="n">
        <v>40.7348662739407</v>
      </c>
      <c r="AG73" s="78" t="n">
        <v>41.8192815751888</v>
      </c>
      <c r="AH73" s="78" t="n">
        <v>42.8815173839811</v>
      </c>
      <c r="AI73" s="78" t="n">
        <v>43.9214474734931</v>
      </c>
      <c r="AJ73" s="78" t="n">
        <v>44.9389369461023</v>
      </c>
      <c r="AK73" s="78" t="n">
        <v>45.9338415146319</v>
      </c>
      <c r="AL73" s="78" t="n">
        <v>46.9060067008035</v>
      </c>
      <c r="AM73" s="78" t="n">
        <v>47.8552669383828</v>
      </c>
      <c r="AN73" s="78" t="n">
        <v>48.7814445661274</v>
      </c>
      <c r="AO73" s="78" t="n">
        <v>49.6843486927116</v>
      </c>
      <c r="AP73" s="78" t="n">
        <v>50.5637739121716</v>
      </c>
      <c r="AQ73" s="78" t="n">
        <v>51.4194988438707</v>
      </c>
      <c r="AR73" s="78" t="n">
        <v>52.2512844652628</v>
      </c>
      <c r="AS73" s="78" t="n">
        <v>53.0588721984656</v>
      </c>
      <c r="AT73" s="78" t="n">
        <v>53.8419817023414</v>
      </c>
      <c r="AU73" s="78" t="n">
        <v>54.6003083097244</v>
      </c>
      <c r="AV73" s="78" t="n">
        <v>55.3335200336574</v>
      </c>
      <c r="AW73" s="78" t="n">
        <v>56.1090457969536</v>
      </c>
      <c r="AX73" s="78" t="n">
        <v>56.9294616480508</v>
      </c>
      <c r="AY73" s="78" t="n">
        <v>57.727393218693</v>
      </c>
      <c r="AZ73" s="78" t="n">
        <v>58.502188114189</v>
      </c>
      <c r="BA73" s="78" t="n">
        <v>59.2531336046873</v>
      </c>
      <c r="BB73" s="78" t="n">
        <v>59.9794467052632</v>
      </c>
      <c r="BC73" s="78" t="n">
        <v>60.6802618093908</v>
      </c>
      <c r="BD73" s="78" t="n">
        <v>61.3546150401515</v>
      </c>
      <c r="BE73" s="78" t="n">
        <v>62.0014241055049</v>
      </c>
      <c r="BF73" s="78" t="n">
        <v>62.6194618453457</v>
      </c>
      <c r="BG73" s="78" t="n">
        <v>63.2073206753931</v>
      </c>
      <c r="BH73" s="78" t="n">
        <v>63.7633634499721</v>
      </c>
      <c r="BI73" s="78" t="n">
        <v>64.2856532336293</v>
      </c>
      <c r="BJ73" s="78" t="n">
        <v>64.7718486610656</v>
      </c>
      <c r="BK73" s="78" t="n">
        <v>65.2190395376231</v>
      </c>
      <c r="BL73" s="78" t="n">
        <v>65.6234698284438</v>
      </c>
      <c r="BM73" s="78" t="n">
        <v>65.9800231941891</v>
      </c>
      <c r="BN73" s="78" t="n">
        <v>66.2811167454167</v>
      </c>
      <c r="BO73" s="78" t="n">
        <v>66.5136300427257</v>
      </c>
      <c r="BP73" s="78"/>
      <c r="BQ73" s="78"/>
      <c r="BR73" s="78"/>
      <c r="BS73" s="78"/>
      <c r="BT73" s="78"/>
      <c r="BU73" s="82"/>
      <c r="BV73" s="66" t="n">
        <f aca="false">MAX(C73:BU73)</f>
        <v>66.5136300427257</v>
      </c>
    </row>
    <row r="74" customFormat="false" ht="14.1" hidden="false" customHeight="true" outlineLevel="0" collapsed="false">
      <c r="A74" s="76" t="n">
        <v>34.85</v>
      </c>
      <c r="B74" s="77" t="n">
        <f aca="false">IF(A74-$E$3&lt;0,0,A74-$E$3)</f>
        <v>3.3</v>
      </c>
      <c r="C74" s="70" t="n">
        <v>0</v>
      </c>
      <c r="D74" s="78" t="n">
        <v>1.74871801798618</v>
      </c>
      <c r="E74" s="78" t="n">
        <v>3.47427773409543</v>
      </c>
      <c r="F74" s="78" t="n">
        <v>5.17668803403217</v>
      </c>
      <c r="G74" s="78" t="n">
        <v>6.83562394310602</v>
      </c>
      <c r="H74" s="78" t="n">
        <v>8.45060856841018</v>
      </c>
      <c r="I74" s="78" t="n">
        <v>10.028382036008</v>
      </c>
      <c r="J74" s="78" t="n">
        <v>11.5892148847183</v>
      </c>
      <c r="K74" s="78" t="n">
        <v>13.153052639995</v>
      </c>
      <c r="L74" s="78" t="n">
        <v>14.6939616179341</v>
      </c>
      <c r="M74" s="78" t="n">
        <v>16.2119419460306</v>
      </c>
      <c r="N74" s="78" t="n">
        <v>17.7069919735301</v>
      </c>
      <c r="O74" s="78" t="n">
        <v>19.179108174817</v>
      </c>
      <c r="P74" s="78" t="n">
        <v>20.6282850461225</v>
      </c>
      <c r="Q74" s="78" t="n">
        <v>22.0675226604079</v>
      </c>
      <c r="R74" s="78" t="n">
        <v>23.4890097561615</v>
      </c>
      <c r="S74" s="78" t="n">
        <v>24.8896697524332</v>
      </c>
      <c r="T74" s="78" t="n">
        <v>26.2694558657554</v>
      </c>
      <c r="U74" s="78" t="n">
        <v>27.6283182578744</v>
      </c>
      <c r="V74" s="78" t="n">
        <v>28.9662038605294</v>
      </c>
      <c r="W74" s="78" t="n">
        <v>30.2830561867093</v>
      </c>
      <c r="X74" s="78" t="n">
        <v>31.5788151270439</v>
      </c>
      <c r="Y74" s="78" t="n">
        <v>32.8534167298162</v>
      </c>
      <c r="Z74" s="78" t="n">
        <v>34.1067929628968</v>
      </c>
      <c r="AA74" s="78" t="n">
        <v>35.3388714556766</v>
      </c>
      <c r="AB74" s="78" t="n">
        <v>36.5495752188258</v>
      </c>
      <c r="AC74" s="78" t="n">
        <v>37.738822339409</v>
      </c>
      <c r="AD74" s="78" t="n">
        <v>38.9065256485474</v>
      </c>
      <c r="AE74" s="78" t="n">
        <v>40.0525923584193</v>
      </c>
      <c r="AF74" s="78" t="n">
        <v>41.1769236649227</v>
      </c>
      <c r="AG74" s="78" t="n">
        <v>42.279414311774</v>
      </c>
      <c r="AH74" s="78" t="n">
        <v>43.35995211117</v>
      </c>
      <c r="AI74" s="78" t="n">
        <v>44.4184174153666</v>
      </c>
      <c r="AJ74" s="78" t="n">
        <v>45.4546825326169</v>
      </c>
      <c r="AK74" s="78" t="n">
        <v>46.4686110798065</v>
      </c>
      <c r="AL74" s="78" t="n">
        <v>47.4600572628093</v>
      </c>
      <c r="AM74" s="78" t="n">
        <v>48.4288650739852</v>
      </c>
      <c r="AN74" s="78" t="n">
        <v>49.3748673942997</v>
      </c>
      <c r="AO74" s="78" t="n">
        <v>50.2978849851629</v>
      </c>
      <c r="AP74" s="78" t="n">
        <v>51.1977253521575</v>
      </c>
      <c r="AQ74" s="78" t="n">
        <v>52.0741814591873</v>
      </c>
      <c r="AR74" s="78" t="n">
        <v>52.9270302670322</v>
      </c>
      <c r="AS74" s="78" t="n">
        <v>53.7560310645761</v>
      </c>
      <c r="AT74" s="78" t="n">
        <v>54.5609235537025</v>
      </c>
      <c r="AU74" s="78" t="n">
        <v>55.3414256395361</v>
      </c>
      <c r="AV74" s="78" t="n">
        <v>56.097230865647</v>
      </c>
      <c r="AW74" s="78" t="n">
        <v>56.828005418054</v>
      </c>
      <c r="AX74" s="78" t="n">
        <v>57.6431286868999</v>
      </c>
      <c r="AY74" s="78" t="n">
        <v>58.4634067687526</v>
      </c>
      <c r="AZ74" s="78" t="n">
        <v>59.2612043458481</v>
      </c>
      <c r="BA74" s="78" t="n">
        <v>60.0358691330494</v>
      </c>
      <c r="BB74" s="78" t="n">
        <v>60.7866885201907</v>
      </c>
      <c r="BC74" s="78" t="n">
        <v>61.5128796538311</v>
      </c>
      <c r="BD74" s="78" t="n">
        <v>62.2135770728028</v>
      </c>
      <c r="BE74" s="78" t="n">
        <v>62.8878170620469</v>
      </c>
      <c r="BF74" s="78" t="n">
        <v>63.5345175112684</v>
      </c>
      <c r="BG74" s="78" t="n">
        <v>64.1524514664342</v>
      </c>
      <c r="BH74" s="78" t="n">
        <v>64.7402115796336</v>
      </c>
      <c r="BI74" s="78" t="n">
        <v>65.296160980111</v>
      </c>
      <c r="BJ74" s="78" t="n">
        <v>65.8183630576753</v>
      </c>
      <c r="BK74" s="78" t="n">
        <v>66.3044768402036</v>
      </c>
      <c r="BL74" s="78" t="n">
        <v>66.7515926217356</v>
      </c>
      <c r="BM74" s="78" t="n">
        <v>67.1559549981498</v>
      </c>
      <c r="BN74" s="78" t="n">
        <v>67.5124484892745</v>
      </c>
      <c r="BO74" s="78" t="n">
        <v>67.8134914790325</v>
      </c>
      <c r="BP74" s="78" t="n">
        <v>68.0459657312874</v>
      </c>
      <c r="BQ74" s="78" t="n">
        <v>68.1731101217356</v>
      </c>
      <c r="BR74" s="78"/>
      <c r="BS74" s="78"/>
      <c r="BT74" s="78"/>
      <c r="BU74" s="82"/>
      <c r="BV74" s="66" t="n">
        <f aca="false">MAX(C74:BU74)</f>
        <v>68.1731101217356</v>
      </c>
    </row>
    <row r="75" customFormat="false" ht="14.1" hidden="false" customHeight="true" outlineLevel="0" collapsed="false">
      <c r="A75" s="76" t="n">
        <v>34.9</v>
      </c>
      <c r="B75" s="77" t="n">
        <f aca="false">IF(A75-$E$3&lt;0,0,A75-$E$3)</f>
        <v>3.35</v>
      </c>
      <c r="C75" s="70" t="n">
        <v>0</v>
      </c>
      <c r="D75" s="78" t="n">
        <v>1.76179427809003</v>
      </c>
      <c r="E75" s="78" t="n">
        <v>3.50060744961603</v>
      </c>
      <c r="F75" s="78" t="n">
        <v>5.21644822827786</v>
      </c>
      <c r="G75" s="78" t="n">
        <v>6.89058402750507</v>
      </c>
      <c r="H75" s="78" t="n">
        <v>8.52000804060903</v>
      </c>
      <c r="I75" s="78" t="n">
        <v>10.1124925632989</v>
      </c>
      <c r="J75" s="78" t="n">
        <v>11.6831722166995</v>
      </c>
      <c r="K75" s="78" t="n">
        <v>13.2611337248298</v>
      </c>
      <c r="L75" s="78" t="n">
        <v>14.8163419066919</v>
      </c>
      <c r="M75" s="78" t="n">
        <v>16.3487971013305</v>
      </c>
      <c r="N75" s="78" t="n">
        <v>17.8584979475033</v>
      </c>
      <c r="O75" s="78" t="n">
        <v>19.3454412928989</v>
      </c>
      <c r="P75" s="78" t="n">
        <v>20.8096220971886</v>
      </c>
      <c r="Q75" s="78" t="n">
        <v>22.260723127383</v>
      </c>
      <c r="R75" s="78" t="n">
        <v>23.6972327826275</v>
      </c>
      <c r="S75" s="78" t="n">
        <v>25.1130848226643</v>
      </c>
      <c r="T75" s="78" t="n">
        <v>26.508234183488</v>
      </c>
      <c r="U75" s="78" t="n">
        <v>27.8826328980682</v>
      </c>
      <c r="V75" s="78" t="n">
        <v>29.2362299331256</v>
      </c>
      <c r="W75" s="78" t="n">
        <v>30.5689710135711</v>
      </c>
      <c r="X75" s="78" t="n">
        <v>31.8807984334071</v>
      </c>
      <c r="Y75" s="78" t="n">
        <v>33.1716508517436</v>
      </c>
      <c r="Z75" s="78" t="n">
        <v>34.4414630724172</v>
      </c>
      <c r="AA75" s="78" t="n">
        <v>35.6901658055094</v>
      </c>
      <c r="AB75" s="78" t="n">
        <v>36.9176854088426</v>
      </c>
      <c r="AC75" s="78" t="n">
        <v>38.1239436072758</v>
      </c>
      <c r="AD75" s="78" t="n">
        <v>39.3088571873321</v>
      </c>
      <c r="AE75" s="78" t="n">
        <v>40.4723376643431</v>
      </c>
      <c r="AF75" s="78" t="n">
        <v>41.6142909189019</v>
      </c>
      <c r="AG75" s="78" t="n">
        <v>42.7346167989435</v>
      </c>
      <c r="AH75" s="78" t="n">
        <v>43.8332086832264</v>
      </c>
      <c r="AI75" s="78" t="n">
        <v>44.9099530013356</v>
      </c>
      <c r="AJ75" s="78" t="n">
        <v>45.9647287045613</v>
      </c>
      <c r="AK75" s="78" t="n">
        <v>46.9974066810871</v>
      </c>
      <c r="AL75" s="78" t="n">
        <v>48.0078491078254</v>
      </c>
      <c r="AM75" s="78" t="n">
        <v>48.9959087299141</v>
      </c>
      <c r="AN75" s="78" t="n">
        <v>49.9614280572934</v>
      </c>
      <c r="AO75" s="78" t="n">
        <v>50.9042384658332</v>
      </c>
      <c r="AP75" s="78" t="n">
        <v>51.8241591881036</v>
      </c>
      <c r="AQ75" s="78" t="n">
        <v>52.7209961759476</v>
      </c>
      <c r="AR75" s="78" t="n">
        <v>53.5945408133772</v>
      </c>
      <c r="AS75" s="78" t="n">
        <v>54.4445684537699</v>
      </c>
      <c r="AT75" s="78" t="n">
        <v>55.2708367496147</v>
      </c>
      <c r="AU75" s="78" t="n">
        <v>56.0730837357912</v>
      </c>
      <c r="AV75" s="78" t="n">
        <v>56.8510256180379</v>
      </c>
      <c r="AW75" s="78" t="n">
        <v>57.6043542062078</v>
      </c>
      <c r="AX75" s="78" t="n">
        <v>58.3464119705985</v>
      </c>
      <c r="AY75" s="78" t="n">
        <v>59.1884290915967</v>
      </c>
      <c r="AZ75" s="78" t="n">
        <v>60.0085694042049</v>
      </c>
      <c r="BA75" s="78" t="n">
        <v>60.8062329877536</v>
      </c>
      <c r="BB75" s="78" t="n">
        <v>61.5807676666601</v>
      </c>
      <c r="BC75" s="78" t="n">
        <v>62.3314609504445</v>
      </c>
      <c r="BD75" s="78" t="n">
        <v>63.0575301171495</v>
      </c>
      <c r="BE75" s="78" t="n">
        <v>63.7581098509651</v>
      </c>
      <c r="BF75" s="78" t="n">
        <v>64.4322365986927</v>
      </c>
      <c r="BG75" s="78" t="n">
        <v>65.0788284317824</v>
      </c>
      <c r="BH75" s="78" t="n">
        <v>65.6966586022731</v>
      </c>
      <c r="BI75" s="78" t="n">
        <v>66.2843199986245</v>
      </c>
      <c r="BJ75" s="78" t="n">
        <v>66.8401760250004</v>
      </c>
      <c r="BK75" s="78" t="n">
        <v>67.3622903964717</v>
      </c>
      <c r="BL75" s="78" t="n">
        <v>67.8483225340919</v>
      </c>
      <c r="BM75" s="78" t="n">
        <v>68.2953632205985</v>
      </c>
      <c r="BN75" s="78" t="n">
        <v>68.6996576826062</v>
      </c>
      <c r="BO75" s="78" t="n">
        <v>69.0560912991103</v>
      </c>
      <c r="BP75" s="78" t="n">
        <v>69.3570837273987</v>
      </c>
      <c r="BQ75" s="78" t="n">
        <v>69.5895189345994</v>
      </c>
      <c r="BR75" s="78"/>
      <c r="BS75" s="78"/>
      <c r="BT75" s="78"/>
      <c r="BU75" s="82"/>
      <c r="BV75" s="66" t="n">
        <f aca="false">MAX(C75:BU75)</f>
        <v>69.5895189345994</v>
      </c>
    </row>
    <row r="76" customFormat="false" ht="14.1" hidden="false" customHeight="true" outlineLevel="0" collapsed="false">
      <c r="A76" s="76" t="n">
        <v>34.95</v>
      </c>
      <c r="B76" s="77" t="n">
        <f aca="false">IF(A76-$E$3&lt;0,0,A76-$E$3)</f>
        <v>3.4</v>
      </c>
      <c r="C76" s="70" t="n">
        <v>0</v>
      </c>
      <c r="D76" s="78" t="n">
        <v>1.77476537943067</v>
      </c>
      <c r="E76" s="78" t="n">
        <v>3.52672295561925</v>
      </c>
      <c r="F76" s="78" t="n">
        <v>5.25588127553439</v>
      </c>
      <c r="G76" s="78" t="n">
        <v>6.94507582430893</v>
      </c>
      <c r="H76" s="78" t="n">
        <v>8.58880722591447</v>
      </c>
      <c r="I76" s="78" t="n">
        <v>10.1958651315259</v>
      </c>
      <c r="J76" s="78" t="n">
        <v>11.7763226144318</v>
      </c>
      <c r="K76" s="78" t="n">
        <v>13.3682771803319</v>
      </c>
      <c r="L76" s="78" t="n">
        <v>14.9376499947622</v>
      </c>
      <c r="M76" s="78" t="n">
        <v>16.4844415914311</v>
      </c>
      <c r="N76" s="78" t="n">
        <v>18.0086508770412</v>
      </c>
      <c r="O76" s="78" t="n">
        <v>19.5102750458917</v>
      </c>
      <c r="P76" s="78" t="n">
        <v>20.989309488783</v>
      </c>
      <c r="Q76" s="78" t="n">
        <v>22.4521644222991</v>
      </c>
      <c r="R76" s="78" t="n">
        <v>23.9035428760295</v>
      </c>
      <c r="S76" s="78" t="n">
        <v>25.3344291153669</v>
      </c>
      <c r="T76" s="78" t="n">
        <v>26.7447797005323</v>
      </c>
      <c r="U76" s="78" t="n">
        <v>28.1345484301878</v>
      </c>
      <c r="V76" s="78" t="n">
        <v>29.5036861891767</v>
      </c>
      <c r="W76" s="78" t="n">
        <v>30.852140784986</v>
      </c>
      <c r="X76" s="78" t="n">
        <v>32.1798567718581</v>
      </c>
      <c r="Y76" s="78" t="n">
        <v>33.4867752613472</v>
      </c>
      <c r="Z76" s="78" t="n">
        <v>34.7728337179725</v>
      </c>
      <c r="AA76" s="78" t="n">
        <v>36.0379657384568</v>
      </c>
      <c r="AB76" s="78" t="n">
        <v>37.2821008128429</v>
      </c>
      <c r="AC76" s="78" t="n">
        <v>38.5051640655658</v>
      </c>
      <c r="AD76" s="78" t="n">
        <v>39.7070759743019</v>
      </c>
      <c r="AE76" s="78" t="n">
        <v>40.8877520641234</v>
      </c>
      <c r="AF76" s="78" t="n">
        <v>42.0471025741432</v>
      </c>
      <c r="AG76" s="78" t="n">
        <v>43.1850320934375</v>
      </c>
      <c r="AH76" s="78" t="n">
        <v>44.3014391625645</v>
      </c>
      <c r="AI76" s="78" t="n">
        <v>45.3962158364477</v>
      </c>
      <c r="AJ76" s="78" t="n">
        <v>46.469247203744</v>
      </c>
      <c r="AK76" s="78" t="n">
        <v>47.5204108570438</v>
      </c>
      <c r="AL76" s="78" t="n">
        <v>48.5495763073363</v>
      </c>
      <c r="AM76" s="78" t="n">
        <v>49.5566043350704</v>
      </c>
      <c r="AN76" s="78" t="n">
        <v>50.541346268823</v>
      </c>
      <c r="AO76" s="78" t="n">
        <v>51.5036431809849</v>
      </c>
      <c r="AP76" s="78" t="n">
        <v>52.4433249879312</v>
      </c>
      <c r="AQ76" s="78" t="n">
        <v>53.3602094397593</v>
      </c>
      <c r="AR76" s="78" t="n">
        <v>54.2541009817465</v>
      </c>
      <c r="AS76" s="78" t="n">
        <v>55.1247894660381</v>
      </c>
      <c r="AT76" s="78" t="n">
        <v>55.9720486875313</v>
      </c>
      <c r="AU76" s="78" t="n">
        <v>56.7956347121942</v>
      </c>
      <c r="AV76" s="78" t="n">
        <v>57.5952839587839</v>
      </c>
      <c r="AW76" s="78" t="n">
        <v>58.3707109856063</v>
      </c>
      <c r="AX76" s="78" t="n">
        <v>59.1216059218939</v>
      </c>
      <c r="AY76" s="78" t="n">
        <v>59.9029775184177</v>
      </c>
      <c r="AZ76" s="78" t="n">
        <v>60.7448531952497</v>
      </c>
      <c r="BA76" s="78" t="n">
        <v>61.5648557386135</v>
      </c>
      <c r="BB76" s="78" t="n">
        <v>62.3623853286155</v>
      </c>
      <c r="BC76" s="78" t="n">
        <v>63.1367898992272</v>
      </c>
      <c r="BD76" s="78" t="n">
        <v>63.8873570796547</v>
      </c>
      <c r="BE76" s="78" t="n">
        <v>64.6133042794242</v>
      </c>
      <c r="BF76" s="78" t="n">
        <v>65.3137663280838</v>
      </c>
      <c r="BG76" s="78" t="n">
        <v>65.9877798342949</v>
      </c>
      <c r="BH76" s="78" t="n">
        <v>66.6342630512527</v>
      </c>
      <c r="BI76" s="78" t="n">
        <v>67.2519894370684</v>
      </c>
      <c r="BJ76" s="78" t="n">
        <v>67.8395521165717</v>
      </c>
      <c r="BK76" s="78" t="n">
        <v>68.3953147688461</v>
      </c>
      <c r="BL76" s="78" t="n">
        <v>68.9173414342245</v>
      </c>
      <c r="BM76" s="78" t="n">
        <v>69.4032919269366</v>
      </c>
      <c r="BN76" s="78" t="n">
        <v>69.8502575184177</v>
      </c>
      <c r="BO76" s="78" t="n">
        <v>70.2544840660189</v>
      </c>
      <c r="BP76" s="78" t="n">
        <v>70.6108578079024</v>
      </c>
      <c r="BQ76" s="78" t="n">
        <v>70.9117996747213</v>
      </c>
      <c r="BR76" s="78" t="n">
        <v>71.1441958368679</v>
      </c>
      <c r="BS76" s="78" t="n">
        <v>71.2712975184177</v>
      </c>
      <c r="BT76" s="78"/>
      <c r="BU76" s="82"/>
      <c r="BV76" s="66" t="n">
        <f aca="false">MAX(C76:BU76)</f>
        <v>71.2712975184177</v>
      </c>
    </row>
    <row r="77" customFormat="false" ht="14.1" hidden="false" customHeight="true" outlineLevel="0" collapsed="false">
      <c r="A77" s="76" t="n">
        <v>35</v>
      </c>
      <c r="B77" s="77" t="n">
        <f aca="false">IF(A77-$E$3&lt;0,0,A77-$E$3)</f>
        <v>3.45</v>
      </c>
      <c r="C77" s="119" t="n">
        <v>0</v>
      </c>
      <c r="D77" s="78" t="n">
        <v>1.78763361257164</v>
      </c>
      <c r="E77" s="78" t="n">
        <v>3.55262897446916</v>
      </c>
      <c r="F77" s="78" t="n">
        <v>5.29499447098994</v>
      </c>
      <c r="G77" s="78" t="n">
        <v>6.99911011924518</v>
      </c>
      <c r="H77" s="78" t="n">
        <v>8.65702013261699</v>
      </c>
      <c r="I77" s="78" t="n">
        <v>10.2785171668392</v>
      </c>
      <c r="J77" s="78" t="n">
        <v>11.8686848307044</v>
      </c>
      <c r="K77" s="78" t="n">
        <v>13.4745049997543</v>
      </c>
      <c r="L77" s="78" t="n">
        <v>15.0579112582661</v>
      </c>
      <c r="M77" s="78" t="n">
        <v>16.6189043191111</v>
      </c>
      <c r="N77" s="78" t="n">
        <v>18.1574833371081</v>
      </c>
      <c r="O77" s="78" t="n">
        <v>19.6736458286074</v>
      </c>
      <c r="P77" s="78" t="n">
        <v>21.167387585803</v>
      </c>
      <c r="Q77" s="78" t="n">
        <v>22.6418897772864</v>
      </c>
      <c r="R77" s="78" t="n">
        <v>24.1079874387612</v>
      </c>
      <c r="S77" s="78" t="n">
        <v>25.553754370577</v>
      </c>
      <c r="T77" s="78" t="n">
        <v>26.9791486688711</v>
      </c>
      <c r="U77" s="78" t="n">
        <v>28.3841258002711</v>
      </c>
      <c r="V77" s="78" t="n">
        <v>29.7686384596716</v>
      </c>
      <c r="W77" s="78" t="n">
        <v>31.1326364176845</v>
      </c>
      <c r="X77" s="78" t="n">
        <v>32.4760663567996</v>
      </c>
      <c r="Y77" s="78" t="n">
        <v>33.7988716951783</v>
      </c>
      <c r="Z77" s="78" t="n">
        <v>35.1009923968757</v>
      </c>
      <c r="AA77" s="78" t="n">
        <v>36.3823647671443</v>
      </c>
      <c r="AB77" s="78" t="n">
        <v>37.6429212313025</v>
      </c>
      <c r="AC77" s="78" t="n">
        <v>38.8825900954628</v>
      </c>
      <c r="AD77" s="78" t="n">
        <v>40.1012952871946</v>
      </c>
      <c r="AE77" s="78" t="n">
        <v>41.2989560739403</v>
      </c>
      <c r="AF77" s="78" t="n">
        <v>42.4754867567125</v>
      </c>
      <c r="AG77" s="78" t="n">
        <v>43.6307963362557</v>
      </c>
      <c r="AH77" s="78" t="n">
        <v>44.7647881484557</v>
      </c>
      <c r="AI77" s="78" t="n">
        <v>45.8773594653149</v>
      </c>
      <c r="AJ77" s="78" t="n">
        <v>46.9684010572574</v>
      </c>
      <c r="AK77" s="78" t="n">
        <v>48.0377967118827</v>
      </c>
      <c r="AL77" s="78" t="n">
        <v>49.0854227035102</v>
      </c>
      <c r="AM77" s="78" t="n">
        <v>50.1111472069451</v>
      </c>
      <c r="AN77" s="78" t="n">
        <v>51.1148296477916</v>
      </c>
      <c r="AO77" s="78" t="n">
        <v>52.0963199803191</v>
      </c>
      <c r="AP77" s="78" t="n">
        <v>53.0554578822891</v>
      </c>
      <c r="AQ77" s="78" t="n">
        <v>53.9920718541996</v>
      </c>
      <c r="AR77" s="78" t="n">
        <v>54.9059782080269</v>
      </c>
      <c r="AS77" s="78" t="n">
        <v>55.7969799276056</v>
      </c>
      <c r="AT77" s="78" t="n">
        <v>56.6648653791505</v>
      </c>
      <c r="AU77" s="78" t="n">
        <v>57.5094068458749</v>
      </c>
      <c r="AV77" s="78" t="n">
        <v>58.3303588549306</v>
      </c>
      <c r="AW77" s="78" t="n">
        <v>59.1274562576216</v>
      </c>
      <c r="AX77" s="78" t="n">
        <v>59.9004120145163</v>
      </c>
      <c r="AY77" s="78" t="n">
        <v>60.6489146250143</v>
      </c>
      <c r="AZ77" s="78" t="n">
        <v>61.4705749545266</v>
      </c>
      <c r="BA77" s="78" t="n">
        <v>62.3123091871924</v>
      </c>
      <c r="BB77" s="78" t="n">
        <v>63.1321739613116</v>
      </c>
      <c r="BC77" s="78" t="n">
        <v>63.929569557767</v>
      </c>
      <c r="BD77" s="78" t="n">
        <v>64.7038440200839</v>
      </c>
      <c r="BE77" s="78" t="n">
        <v>65.4542850971544</v>
      </c>
      <c r="BF77" s="78" t="n">
        <v>66.1801103299885</v>
      </c>
      <c r="BG77" s="78" t="n">
        <v>66.8804546934921</v>
      </c>
      <c r="BH77" s="78" t="n">
        <v>67.5543549581867</v>
      </c>
      <c r="BI77" s="78" t="n">
        <v>68.2007295590126</v>
      </c>
      <c r="BJ77" s="78" t="n">
        <v>68.8183521601533</v>
      </c>
      <c r="BK77" s="78" t="n">
        <v>69.4058161228085</v>
      </c>
      <c r="BL77" s="78" t="n">
        <v>69.9614854009814</v>
      </c>
      <c r="BM77" s="78" t="n">
        <v>70.4834243602668</v>
      </c>
      <c r="BN77" s="78" t="n">
        <v>70.9692932080709</v>
      </c>
      <c r="BO77" s="78" t="n">
        <v>71.4161837045265</v>
      </c>
      <c r="BP77" s="78" t="n">
        <v>71.8203423377212</v>
      </c>
      <c r="BQ77" s="78" t="n">
        <v>72.1766562049841</v>
      </c>
      <c r="BR77" s="78" t="n">
        <v>72.4775475103334</v>
      </c>
      <c r="BS77" s="78" t="n">
        <v>72.7099046274259</v>
      </c>
      <c r="BT77" s="78"/>
      <c r="BU77" s="82"/>
      <c r="BV77" s="66" t="n">
        <f aca="false">MAX(C77:BU77)</f>
        <v>72.7099046274259</v>
      </c>
    </row>
    <row r="78" customFormat="false" ht="14.1" hidden="false" customHeight="true" outlineLevel="0" collapsed="false">
      <c r="A78" s="76" t="n">
        <v>35.05</v>
      </c>
      <c r="B78" s="77" t="n">
        <f aca="false">IF(A78-$E$3&lt;0,0,A78-$E$3)</f>
        <v>3.5</v>
      </c>
      <c r="C78" s="119"/>
      <c r="D78" s="89" t="n">
        <v>1.80040118473588</v>
      </c>
      <c r="E78" s="78" t="n">
        <v>3.57833005476954</v>
      </c>
      <c r="F78" s="78" t="n">
        <v>5.33379483858365</v>
      </c>
      <c r="G78" s="78" t="n">
        <v>7.05269728611496</v>
      </c>
      <c r="H78" s="78" t="n">
        <v>8.7246602285032</v>
      </c>
      <c r="I78" s="78" t="n">
        <v>10.3604654170453</v>
      </c>
      <c r="J78" s="78" t="n">
        <v>11.9602769296103</v>
      </c>
      <c r="K78" s="78" t="n">
        <v>13.5798383218984</v>
      </c>
      <c r="L78" s="78" t="n">
        <v>15.1771500800139</v>
      </c>
      <c r="M78" s="78" t="n">
        <v>16.7522130475748</v>
      </c>
      <c r="N78" s="78" t="n">
        <v>18.3050266092672</v>
      </c>
      <c r="O78" s="78" t="n">
        <v>19.8355885808712</v>
      </c>
      <c r="P78" s="78" t="n">
        <v>21.3438951285754</v>
      </c>
      <c r="Q78" s="78" t="n">
        <v>22.8299406830066</v>
      </c>
      <c r="R78" s="78" t="n">
        <v>24.3106119371031</v>
      </c>
      <c r="S78" s="78" t="n">
        <v>25.771110198917</v>
      </c>
      <c r="T78" s="78" t="n">
        <v>27.2113950074171</v>
      </c>
      <c r="U78" s="78" t="n">
        <v>28.6314234065655</v>
      </c>
      <c r="V78" s="78" t="n">
        <v>30.0311498012154</v>
      </c>
      <c r="W78" s="78" t="n">
        <v>31.4105258146197</v>
      </c>
      <c r="X78" s="78" t="n">
        <v>32.7695001356021</v>
      </c>
      <c r="Y78" s="78" t="n">
        <v>34.1080183544241</v>
      </c>
      <c r="Z78" s="78" t="n">
        <v>35.4260227862708</v>
      </c>
      <c r="AA78" s="78" t="n">
        <v>36.7234522811504</v>
      </c>
      <c r="AB78" s="78" t="n">
        <v>38.0002420188579</v>
      </c>
      <c r="AC78" s="78" t="n">
        <v>39.2563232874867</v>
      </c>
      <c r="AD78" s="78" t="n">
        <v>40.4916232437805</v>
      </c>
      <c r="AE78" s="78" t="n">
        <v>41.706064653399</v>
      </c>
      <c r="AF78" s="78" t="n">
        <v>42.8995656089157</v>
      </c>
      <c r="AG78" s="78" t="n">
        <v>44.0720392230727</v>
      </c>
      <c r="AH78" s="78" t="n">
        <v>45.223393294474</v>
      </c>
      <c r="AI78" s="78" t="n">
        <v>46.3535299424991</v>
      </c>
      <c r="AJ78" s="78" t="n">
        <v>47.4623452077516</v>
      </c>
      <c r="AK78" s="78" t="n">
        <v>48.5497286138064</v>
      </c>
      <c r="AL78" s="78" t="n">
        <v>49.6155626853673</v>
      </c>
      <c r="AM78" s="78" t="n">
        <v>50.6597224171789</v>
      </c>
      <c r="AN78" s="78" t="n">
        <v>51.6820746871154</v>
      </c>
      <c r="AO78" s="78" t="n">
        <v>52.6824776057707</v>
      </c>
      <c r="AP78" s="78" t="n">
        <v>53.6607797935502</v>
      </c>
      <c r="AQ78" s="78" t="n">
        <v>54.6168195746662</v>
      </c>
      <c r="AR78" s="78" t="n">
        <v>55.5504240754884</v>
      </c>
      <c r="AS78" s="78" t="n">
        <v>56.4614082123224</v>
      </c>
      <c r="AT78" s="78" t="n">
        <v>57.3495735507494</v>
      </c>
      <c r="AU78" s="78" t="n">
        <v>58.2147070150218</v>
      </c>
      <c r="AV78" s="78" t="n">
        <v>59.0565794214589</v>
      </c>
      <c r="AW78" s="78" t="n">
        <v>59.8749438040568</v>
      </c>
      <c r="AX78" s="78" t="n">
        <v>60.66953349325</v>
      </c>
      <c r="AY78" s="78" t="n">
        <v>61.4400598994344</v>
      </c>
      <c r="AZ78" s="78" t="n">
        <v>62.1862099407879</v>
      </c>
      <c r="BA78" s="78" t="n">
        <v>63.0491144009867</v>
      </c>
      <c r="BB78" s="78" t="n">
        <v>63.8907071894865</v>
      </c>
      <c r="BC78" s="78" t="n">
        <v>64.7104341943612</v>
      </c>
      <c r="BD78" s="78" t="n">
        <v>65.5076957972698</v>
      </c>
      <c r="BE78" s="78" t="n">
        <v>66.2818401512919</v>
      </c>
      <c r="BF78" s="78" t="n">
        <v>67.0321551250055</v>
      </c>
      <c r="BG78" s="78" t="n">
        <v>67.7578583909042</v>
      </c>
      <c r="BH78" s="78" t="n">
        <v>68.4580850692517</v>
      </c>
      <c r="BI78" s="78" t="n">
        <v>69.1318720924298</v>
      </c>
      <c r="BJ78" s="78" t="n">
        <v>69.7781380771238</v>
      </c>
      <c r="BK78" s="78" t="n">
        <v>70.3956568935894</v>
      </c>
      <c r="BL78" s="78" t="n">
        <v>70.9830221393967</v>
      </c>
      <c r="BM78" s="78" t="n">
        <v>71.538598043468</v>
      </c>
      <c r="BN78" s="78" t="n">
        <v>72.0604492966605</v>
      </c>
      <c r="BO78" s="78" t="n">
        <v>72.5462364995565</v>
      </c>
      <c r="BP78" s="78" t="n">
        <v>72.9930519009867</v>
      </c>
      <c r="BQ78" s="78" t="n">
        <v>73.3971426197748</v>
      </c>
      <c r="BR78" s="78" t="n">
        <v>73.7533966124171</v>
      </c>
      <c r="BS78" s="78" t="n">
        <v>74.0542373562969</v>
      </c>
      <c r="BT78" s="78" t="n">
        <v>74.2865554283352</v>
      </c>
      <c r="BU78" s="82"/>
      <c r="BV78" s="66" t="n">
        <f aca="false">MAX(C78:BU78)</f>
        <v>74.2865554283352</v>
      </c>
    </row>
    <row r="79" customFormat="false" ht="14.1" hidden="false" customHeight="true" outlineLevel="0" collapsed="false">
      <c r="A79" s="76" t="n">
        <v>35.1</v>
      </c>
      <c r="B79" s="77" t="n">
        <f aca="false">IF(A79-$E$3&lt;0,0,A79-$E$3)</f>
        <v>3.55</v>
      </c>
      <c r="C79" s="119"/>
      <c r="D79" s="89"/>
      <c r="E79" s="78" t="n">
        <v>3.60383058020157</v>
      </c>
      <c r="F79" s="78" t="n">
        <v>5.37228914493659</v>
      </c>
      <c r="G79" s="78" t="n">
        <v>7.10584730843323</v>
      </c>
      <c r="H79" s="78" t="n">
        <v>8.79174046948409</v>
      </c>
      <c r="I79" s="78" t="n">
        <v>10.4417259877785</v>
      </c>
      <c r="J79" s="78" t="n">
        <v>12.0559644315011</v>
      </c>
      <c r="K79" s="78" t="n">
        <v>13.6842974767544</v>
      </c>
      <c r="L79" s="78" t="n">
        <v>15.2953899029135</v>
      </c>
      <c r="M79" s="78" t="n">
        <v>16.8843944621184</v>
      </c>
      <c r="N79" s="78" t="n">
        <v>18.4513107521087</v>
      </c>
      <c r="O79" s="78" t="n">
        <v>19.9961368672353</v>
      </c>
      <c r="P79" s="78" t="n">
        <v>21.5188693224072</v>
      </c>
      <c r="Q79" s="78" t="n">
        <v>23.0195029721431</v>
      </c>
      <c r="R79" s="78" t="n">
        <v>24.5114600097796</v>
      </c>
      <c r="S79" s="78" t="n">
        <v>25.9865442019048</v>
      </c>
      <c r="T79" s="78" t="n">
        <v>27.4415704348742</v>
      </c>
      <c r="U79" s="78" t="n">
        <v>28.8764972458178</v>
      </c>
      <c r="V79" s="78" t="n">
        <v>30.291280656711</v>
      </c>
      <c r="W79" s="78" t="n">
        <v>31.6858740411069</v>
      </c>
      <c r="X79" s="78" t="n">
        <v>33.0602279813853</v>
      </c>
      <c r="Y79" s="78" t="n">
        <v>34.4142901156539</v>
      </c>
      <c r="Z79" s="78" t="n">
        <v>35.7480049733299</v>
      </c>
      <c r="AA79" s="78" t="n">
        <v>37.0613137983287</v>
      </c>
      <c r="AB79" s="78" t="n">
        <v>38.3541543586496</v>
      </c>
      <c r="AC79" s="78" t="n">
        <v>39.6264607410116</v>
      </c>
      <c r="AD79" s="78" t="n">
        <v>40.8781631290177</v>
      </c>
      <c r="AE79" s="78" t="n">
        <v>42.1091875631437</v>
      </c>
      <c r="AF79" s="78" t="n">
        <v>43.3194556806188</v>
      </c>
      <c r="AG79" s="78" t="n">
        <v>44.5088844330187</v>
      </c>
      <c r="AH79" s="78" t="n">
        <v>45.6773857790916</v>
      </c>
      <c r="AI79" s="78" t="n">
        <v>46.8248663499982</v>
      </c>
      <c r="AJ79" s="78" t="n">
        <v>47.9512270837455</v>
      </c>
      <c r="AK79" s="78" t="n">
        <v>49.056362825126</v>
      </c>
      <c r="AL79" s="78" t="n">
        <v>50.1401618869238</v>
      </c>
      <c r="AM79" s="78" t="n">
        <v>51.202505567497</v>
      </c>
      <c r="AN79" s="78" t="n">
        <v>52.243267619076</v>
      </c>
      <c r="AO79" s="78" t="n">
        <v>53.2623136601986</v>
      </c>
      <c r="AP79" s="78" t="n">
        <v>54.2595005246</v>
      </c>
      <c r="AQ79" s="78" t="n">
        <v>55.2346755375559</v>
      </c>
      <c r="AR79" s="78" t="n">
        <v>56.1876757090738</v>
      </c>
      <c r="AS79" s="78" t="n">
        <v>57.1183268313798</v>
      </c>
      <c r="AT79" s="78" t="n">
        <v>58.0264424657656</v>
      </c>
      <c r="AU79" s="78" t="n">
        <v>58.9118228009234</v>
      </c>
      <c r="AV79" s="78" t="n">
        <v>59.7742533612532</v>
      </c>
      <c r="AW79" s="78" t="n">
        <v>60.613503539078</v>
      </c>
      <c r="AX79" s="78" t="n">
        <v>61.4293249189695</v>
      </c>
      <c r="AY79" s="78" t="n">
        <v>62.2214493551078</v>
      </c>
      <c r="AZ79" s="78" t="n">
        <v>62.9895867532714</v>
      </c>
      <c r="BA79" s="78" t="n">
        <v>63.775748311913</v>
      </c>
      <c r="BB79" s="78" t="n">
        <v>64.6385078438104</v>
      </c>
      <c r="BC79" s="78" t="n">
        <v>65.4799591881441</v>
      </c>
      <c r="BD79" s="78" t="n">
        <v>66.2995484237742</v>
      </c>
      <c r="BE79" s="78" t="n">
        <v>67.0966760331361</v>
      </c>
      <c r="BF79" s="78" t="n">
        <v>67.8706902788634</v>
      </c>
      <c r="BG79" s="78" t="n">
        <v>68.6208791492202</v>
      </c>
      <c r="BH79" s="78" t="n">
        <v>69.3464604481834</v>
      </c>
      <c r="BI79" s="78" t="n">
        <v>70.0465694413749</v>
      </c>
      <c r="BJ79" s="78" t="n">
        <v>70.7202432230365</v>
      </c>
      <c r="BK79" s="78" t="n">
        <v>71.3664005915986</v>
      </c>
      <c r="BL79" s="78" t="n">
        <v>71.9838156233892</v>
      </c>
      <c r="BM79" s="78" t="n">
        <v>72.5710821523484</v>
      </c>
      <c r="BN79" s="78" t="n">
        <v>73.1265646823182</v>
      </c>
      <c r="BO79" s="78" t="n">
        <v>73.6483282294177</v>
      </c>
      <c r="BP79" s="78" t="n">
        <v>74.1340337874057</v>
      </c>
      <c r="BQ79" s="78" t="n">
        <v>74.5807740938104</v>
      </c>
      <c r="BR79" s="78" t="n">
        <v>74.9847968981921</v>
      </c>
      <c r="BS79" s="78" t="n">
        <v>75.3409910162137</v>
      </c>
      <c r="BT79" s="78" t="n">
        <v>75.6417811986239</v>
      </c>
      <c r="BU79" s="82" t="n">
        <v>75.8740602256082</v>
      </c>
      <c r="BV79" s="66" t="n">
        <f aca="false">MAX(C79:BU79)</f>
        <v>75.8740602256082</v>
      </c>
    </row>
    <row r="80" customFormat="false" ht="14.1" hidden="false" customHeight="true" outlineLevel="0" collapsed="false">
      <c r="A80" s="76" t="n">
        <v>35.15</v>
      </c>
      <c r="B80" s="77" t="n">
        <f aca="false">IF(A80-$E$3&lt;0,0,A80-$E$3)</f>
        <v>3.6</v>
      </c>
      <c r="C80" s="119"/>
      <c r="D80" s="89"/>
      <c r="E80" s="78"/>
      <c r="F80" s="78" t="n">
        <v>5.41048391237632</v>
      </c>
      <c r="G80" s="78" t="n">
        <v>7.15856979963379</v>
      </c>
      <c r="H80" s="78" t="n">
        <v>8.85827332631185</v>
      </c>
      <c r="I80" s="78" t="n">
        <v>10.5223143762453</v>
      </c>
      <c r="J80" s="78" t="n">
        <v>12.150850130474</v>
      </c>
      <c r="K80" s="78" t="n">
        <v>13.7879020280645</v>
      </c>
      <c r="L80" s="78" t="n">
        <v>15.4126532797577</v>
      </c>
      <c r="M80" s="78" t="n">
        <v>17.015474227588</v>
      </c>
      <c r="N80" s="78" t="n">
        <v>18.5963646668437</v>
      </c>
      <c r="O80" s="78" t="n">
        <v>20.1553229511914</v>
      </c>
      <c r="P80" s="78" t="n">
        <v>21.69234592092</v>
      </c>
      <c r="Q80" s="78" t="n">
        <v>23.2074288266444</v>
      </c>
      <c r="R80" s="78" t="n">
        <v>24.7105735688305</v>
      </c>
      <c r="S80" s="78" t="n">
        <v>26.2001020836764</v>
      </c>
      <c r="T80" s="78" t="n">
        <v>27.6697245930356</v>
      </c>
      <c r="U80" s="78" t="n">
        <v>29.1194010489381</v>
      </c>
      <c r="V80" s="78" t="n">
        <v>30.5490890042569</v>
      </c>
      <c r="W80" s="78" t="n">
        <v>31.9587434879108</v>
      </c>
      <c r="X80" s="78" t="n">
        <v>33.3483168713569</v>
      </c>
      <c r="Y80" s="78" t="n">
        <v>34.7177587255893</v>
      </c>
      <c r="Z80" s="78" t="n">
        <v>36.0670156677765</v>
      </c>
      <c r="AA80" s="78" t="n">
        <v>37.3960311965683</v>
      </c>
      <c r="AB80" s="78" t="n">
        <v>38.7047455149953</v>
      </c>
      <c r="AC80" s="78" t="n">
        <v>39.9930953397518</v>
      </c>
      <c r="AD80" s="78" t="n">
        <v>41.2610136955119</v>
      </c>
      <c r="AE80" s="78" t="n">
        <v>42.5084296927599</v>
      </c>
      <c r="AF80" s="78" t="n">
        <v>43.735268287425</v>
      </c>
      <c r="AG80" s="78" t="n">
        <v>44.9414500203904</v>
      </c>
      <c r="AH80" s="78" t="n">
        <v>46.1268907346934</v>
      </c>
      <c r="AI80" s="78" t="n">
        <v>47.2915012679368</v>
      </c>
      <c r="AJ80" s="78" t="n">
        <v>48.4351871170896</v>
      </c>
      <c r="AK80" s="78" t="n">
        <v>49.5578480724563</v>
      </c>
      <c r="AL80" s="78" t="n">
        <v>50.6593778171227</v>
      </c>
      <c r="AM80" s="78" t="n">
        <v>51.7396634876387</v>
      </c>
      <c r="AN80" s="78" t="n">
        <v>52.7985851910432</v>
      </c>
      <c r="AO80" s="78" t="n">
        <v>53.8360154725694</v>
      </c>
      <c r="AP80" s="78" t="n">
        <v>54.8518187274465</v>
      </c>
      <c r="AQ80" s="78" t="n">
        <v>55.845850549113</v>
      </c>
      <c r="AR80" s="78" t="n">
        <v>56.8179570048351</v>
      </c>
      <c r="AS80" s="78" t="n">
        <v>57.7679738281209</v>
      </c>
      <c r="AT80" s="78" t="n">
        <v>58.6957255153711</v>
      </c>
      <c r="AU80" s="78" t="n">
        <v>59.6010243118268</v>
      </c>
      <c r="AV80" s="78" t="n">
        <v>60.4836690689317</v>
      </c>
      <c r="AW80" s="78" t="n">
        <v>61.3434439515891</v>
      </c>
      <c r="AX80" s="78" t="n">
        <v>62.180116969236</v>
      </c>
      <c r="AY80" s="78" t="n">
        <v>62.9934382989283</v>
      </c>
      <c r="AZ80" s="78" t="n">
        <v>63.7831383613486</v>
      </c>
      <c r="BA80" s="78" t="n">
        <v>64.5489256013149</v>
      </c>
      <c r="BB80" s="78" t="n">
        <v>65.3760545616535</v>
      </c>
      <c r="BC80" s="78" t="n">
        <v>66.2386690675749</v>
      </c>
      <c r="BD80" s="78" t="n">
        <v>67.0799789677423</v>
      </c>
      <c r="BE80" s="78" t="n">
        <v>67.899430434128</v>
      </c>
      <c r="BF80" s="78" t="n">
        <v>68.6964240499432</v>
      </c>
      <c r="BG80" s="78" t="n">
        <v>69.4703081873757</v>
      </c>
      <c r="BH80" s="78" t="n">
        <v>70.2203709543755</v>
      </c>
      <c r="BI80" s="78" t="n">
        <v>70.9458302864032</v>
      </c>
      <c r="BJ80" s="78" t="n">
        <v>71.6458215944387</v>
      </c>
      <c r="BK80" s="78" t="n">
        <v>72.3193821345838</v>
      </c>
      <c r="BL80" s="78" t="n">
        <v>72.965430887014</v>
      </c>
      <c r="BM80" s="78" t="n">
        <v>73.5827421341296</v>
      </c>
      <c r="BN80" s="78" t="n">
        <v>74.1699099462408</v>
      </c>
      <c r="BO80" s="78" t="n">
        <v>74.7252991021091</v>
      </c>
      <c r="BP80" s="78" t="n">
        <v>75.2469749431156</v>
      </c>
      <c r="BQ80" s="78" t="n">
        <v>75.7325988561955</v>
      </c>
      <c r="BR80" s="78" t="n">
        <v>76.1792640675748</v>
      </c>
      <c r="BS80" s="78" t="n">
        <v>76.5832189575499</v>
      </c>
      <c r="BT80" s="78" t="n">
        <v>76.9393532009509</v>
      </c>
      <c r="BU80" s="82" t="n">
        <v>77.2400928218916</v>
      </c>
      <c r="BV80" s="66" t="n">
        <f aca="false">MAX(C80:BU80)</f>
        <v>77.2400928218916</v>
      </c>
    </row>
    <row r="81" customFormat="false" ht="14.1" hidden="false" customHeight="true" outlineLevel="0" collapsed="false">
      <c r="A81" s="76" t="n">
        <v>35.2</v>
      </c>
      <c r="B81" s="77" t="n">
        <f aca="false">IF(A81-$E$3&lt;0,0,A81-$E$3)</f>
        <v>3.65</v>
      </c>
      <c r="C81" s="119"/>
      <c r="D81" s="89"/>
      <c r="E81" s="78"/>
      <c r="F81" s="78"/>
      <c r="G81" s="78" t="n">
        <v>7.21087402195329</v>
      </c>
      <c r="H81" s="78" t="n">
        <v>8.92427080953863</v>
      </c>
      <c r="I81" s="78" t="n">
        <v>10.6022455027363</v>
      </c>
      <c r="J81" s="78" t="n">
        <v>12.2449520120831</v>
      </c>
      <c r="K81" s="78" t="n">
        <v>13.8906708130577</v>
      </c>
      <c r="L81" s="78" t="n">
        <v>15.5289619196818</v>
      </c>
      <c r="M81" s="78" t="n">
        <v>17.1454770419756</v>
      </c>
      <c r="N81" s="78" t="n">
        <v>18.7402161584633</v>
      </c>
      <c r="O81" s="78" t="n">
        <v>20.3131778643351</v>
      </c>
      <c r="P81" s="78" t="n">
        <v>21.8643593036827</v>
      </c>
      <c r="Q81" s="78" t="n">
        <v>23.3937560975161</v>
      </c>
      <c r="R81" s="78" t="n">
        <v>24.9079928934506</v>
      </c>
      <c r="S81" s="78" t="n">
        <v>26.4118277548588</v>
      </c>
      <c r="T81" s="78" t="n">
        <v>27.8959051613474</v>
      </c>
      <c r="U81" s="78" t="n">
        <v>29.3601864069693</v>
      </c>
      <c r="V81" s="78" t="n">
        <v>30.8046304953038</v>
      </c>
      <c r="W81" s="78" t="n">
        <v>32.2291940224523</v>
      </c>
      <c r="X81" s="78" t="n">
        <v>33.6338310520184</v>
      </c>
      <c r="Y81" s="78" t="n">
        <v>35.0184929813679</v>
      </c>
      <c r="Z81" s="78" t="n">
        <v>36.3831283983836</v>
      </c>
      <c r="AA81" s="78" t="n">
        <v>37.7276829278487</v>
      </c>
      <c r="AB81" s="78" t="n">
        <v>39.0520990664863</v>
      </c>
      <c r="AC81" s="78" t="n">
        <v>40.3563160055786</v>
      </c>
      <c r="AD81" s="78" t="n">
        <v>41.6402694399561</v>
      </c>
      <c r="AE81" s="78" t="n">
        <v>42.9038913620052</v>
      </c>
      <c r="AF81" s="78" t="n">
        <v>44.147109839173</v>
      </c>
      <c r="AG81" s="78" t="n">
        <v>45.36984877326</v>
      </c>
      <c r="AH81" s="78" t="n">
        <v>46.5720276395693</v>
      </c>
      <c r="AI81" s="78" t="n">
        <v>47.7535612037256</v>
      </c>
      <c r="AJ81" s="78" t="n">
        <v>48.9143592136844</v>
      </c>
      <c r="AK81" s="78" t="n">
        <v>50.0543260641085</v>
      </c>
      <c r="AL81" s="78" t="n">
        <v>51.1733604298858</v>
      </c>
      <c r="AM81" s="78" t="n">
        <v>52.2713548650988</v>
      </c>
      <c r="AN81" s="78" t="n">
        <v>53.348195363199</v>
      </c>
      <c r="AO81" s="78" t="n">
        <v>54.4037608734937</v>
      </c>
      <c r="AP81" s="78" t="n">
        <v>55.437922768276</v>
      </c>
      <c r="AQ81" s="78" t="n">
        <v>56.4505442540137</v>
      </c>
      <c r="AR81" s="78" t="n">
        <v>57.4414797189082</v>
      </c>
      <c r="AS81" s="78" t="n">
        <v>58.410574007811</v>
      </c>
      <c r="AT81" s="78" t="n">
        <v>59.3576616138862</v>
      </c>
      <c r="AU81" s="78" t="n">
        <v>60.2825657744533</v>
      </c>
      <c r="AV81" s="78" t="n">
        <v>61.185097456064</v>
      </c>
      <c r="AW81" s="78" t="n">
        <v>62.0650542109258</v>
      </c>
      <c r="AX81" s="78" t="n">
        <v>62.922218883142</v>
      </c>
      <c r="AY81" s="78" t="n">
        <v>63.7563581386844</v>
      </c>
      <c r="AZ81" s="78" t="n">
        <v>64.5672207872802</v>
      </c>
      <c r="BA81" s="78" t="n">
        <v>65.354535857113</v>
      </c>
      <c r="BB81" s="78" t="n">
        <v>66.1180103739038</v>
      </c>
      <c r="BC81" s="78" t="n">
        <v>66.9870441132724</v>
      </c>
      <c r="BD81" s="78" t="n">
        <v>67.8495135932176</v>
      </c>
      <c r="BE81" s="78" t="n">
        <v>68.690682049219</v>
      </c>
      <c r="BF81" s="78" t="n">
        <v>69.5099957463601</v>
      </c>
      <c r="BG81" s="78" t="n">
        <v>70.3068553686286</v>
      </c>
      <c r="BH81" s="78" t="n">
        <v>71.0806093977663</v>
      </c>
      <c r="BI81" s="78" t="n">
        <v>71.8305460614092</v>
      </c>
      <c r="BJ81" s="78" t="n">
        <v>72.5558834265015</v>
      </c>
      <c r="BK81" s="78" t="n">
        <v>73.2557570493809</v>
      </c>
      <c r="BL81" s="78" t="n">
        <v>73.9292043480095</v>
      </c>
      <c r="BM81" s="78" t="n">
        <v>74.5751444843079</v>
      </c>
      <c r="BN81" s="78" t="n">
        <v>75.1923519467484</v>
      </c>
      <c r="BO81" s="78" t="n">
        <v>75.7794210420116</v>
      </c>
      <c r="BP81" s="78" t="n">
        <v>76.3347168237784</v>
      </c>
      <c r="BQ81" s="78" t="n">
        <v>76.8563049586919</v>
      </c>
      <c r="BR81" s="78" t="n">
        <v>77.3418472268637</v>
      </c>
      <c r="BS81" s="78" t="n">
        <v>77.7884373432176</v>
      </c>
      <c r="BT81" s="78" t="n">
        <v>78.1923243187862</v>
      </c>
      <c r="BU81" s="82" t="n">
        <v>78.5483986875666</v>
      </c>
      <c r="BV81" s="66" t="n">
        <f aca="false">MAX(C81:BU81)</f>
        <v>78.5483986875666</v>
      </c>
    </row>
    <row r="82" customFormat="false" ht="14.1" hidden="false" customHeight="true" outlineLevel="0" collapsed="false">
      <c r="A82" s="76" t="n">
        <v>35.25</v>
      </c>
      <c r="B82" s="77" t="n">
        <f aca="false">IF(A82-$E$3&lt;0,0,A82-$E$3)</f>
        <v>3.7</v>
      </c>
      <c r="C82" s="119"/>
      <c r="D82" s="89"/>
      <c r="E82" s="78"/>
      <c r="F82" s="78"/>
      <c r="G82" s="78"/>
      <c r="H82" s="78" t="n">
        <v>8.98974449285535</v>
      </c>
      <c r="I82" s="78" t="n">
        <v>10.6815337400828</v>
      </c>
      <c r="J82" s="78" t="n">
        <v>12.3382873969166</v>
      </c>
      <c r="K82" s="78" t="n">
        <v>13.992621979582</v>
      </c>
      <c r="L82" s="78" t="n">
        <v>15.644336731561</v>
      </c>
      <c r="M82" s="78" t="n">
        <v>17.2744266864626</v>
      </c>
      <c r="N82" s="78" t="n">
        <v>18.8828919928217</v>
      </c>
      <c r="O82" s="78" t="n">
        <v>20.4697314708959</v>
      </c>
      <c r="P82" s="78" t="n">
        <v>22.0349425486113</v>
      </c>
      <c r="Q82" s="78" t="n">
        <v>23.5785211935851</v>
      </c>
      <c r="R82" s="78" t="n">
        <v>25.1037567173871</v>
      </c>
      <c r="S82" s="78" t="n">
        <v>26.6217634292579</v>
      </c>
      <c r="T82" s="78" t="n">
        <v>28.1201579634826</v>
      </c>
      <c r="U82" s="78" t="n">
        <v>29.5989028881953</v>
      </c>
      <c r="V82" s="78" t="n">
        <v>31.0579585830065</v>
      </c>
      <c r="W82" s="78" t="n">
        <v>32.4972831291778</v>
      </c>
      <c r="X82" s="78" t="n">
        <v>33.9168321924101</v>
      </c>
      <c r="Y82" s="78" t="n">
        <v>35.3165588976088</v>
      </c>
      <c r="Z82" s="78" t="n">
        <v>36.696413694917</v>
      </c>
      <c r="AA82" s="78" t="n">
        <v>38.0563442162354</v>
      </c>
      <c r="AB82" s="78" t="n">
        <v>39.3962951213575</v>
      </c>
      <c r="AC82" s="78" t="n">
        <v>40.7162079327512</v>
      </c>
      <c r="AD82" s="78" t="n">
        <v>42.0160208579055</v>
      </c>
      <c r="AE82" s="78" t="n">
        <v>43.2956685980354</v>
      </c>
      <c r="AF82" s="78" t="n">
        <v>44.5550821417895</v>
      </c>
      <c r="AG82" s="78" t="n">
        <v>45.79418854244</v>
      </c>
      <c r="AH82" s="78" t="n">
        <v>47.0129106768439</v>
      </c>
      <c r="AI82" s="78" t="n">
        <v>48.2111669842424</v>
      </c>
      <c r="AJ82" s="78" t="n">
        <v>49.3888711827112</v>
      </c>
      <c r="AK82" s="78" t="n">
        <v>50.5459319607806</v>
      </c>
      <c r="AL82" s="78" t="n">
        <v>51.6822526413989</v>
      </c>
      <c r="AM82" s="78" t="n">
        <v>52.7977308150155</v>
      </c>
      <c r="AN82" s="78" t="n">
        <v>53.8922579380863</v>
      </c>
      <c r="AO82" s="78" t="n">
        <v>54.9657188927578</v>
      </c>
      <c r="AP82" s="78" t="n">
        <v>56.0179915028307</v>
      </c>
      <c r="AQ82" s="78" t="n">
        <v>57.0489460003348</v>
      </c>
      <c r="AR82" s="78" t="n">
        <v>58.0584444361235</v>
      </c>
      <c r="AS82" s="78" t="n">
        <v>59.0463400267985</v>
      </c>
      <c r="AT82" s="78" t="n">
        <v>60.012476428949</v>
      </c>
      <c r="AU82" s="78" t="n">
        <v>60.956686930085</v>
      </c>
      <c r="AV82" s="78" t="n">
        <v>61.8787935436987</v>
      </c>
      <c r="AW82" s="78" t="n">
        <v>62.7786059934995</v>
      </c>
      <c r="AX82" s="78" t="n">
        <v>63.6559205689293</v>
      </c>
      <c r="AY82" s="78" t="n">
        <v>64.5105188304199</v>
      </c>
      <c r="AZ82" s="78" t="n">
        <v>65.3421661383003</v>
      </c>
      <c r="BA82" s="78" t="n">
        <v>66.1506099735267</v>
      </c>
      <c r="BB82" s="78" t="n">
        <v>66.935578011121</v>
      </c>
      <c r="BC82" s="78" t="n">
        <v>67.7255258378415</v>
      </c>
      <c r="BD82" s="78" t="n">
        <v>68.6086341648451</v>
      </c>
      <c r="BE82" s="78" t="n">
        <v>69.4709586188141</v>
      </c>
      <c r="BF82" s="78" t="n">
        <v>70.3119856306494</v>
      </c>
      <c r="BG82" s="78" t="n">
        <v>71.131161558546</v>
      </c>
      <c r="BH82" s="78" t="n">
        <v>71.9278871872678</v>
      </c>
      <c r="BI82" s="78" t="n">
        <v>72.7015111081107</v>
      </c>
      <c r="BJ82" s="78" t="n">
        <v>73.4513216683966</v>
      </c>
      <c r="BK82" s="78" t="n">
        <v>74.1765370665535</v>
      </c>
      <c r="BL82" s="78" t="n">
        <v>74.8762930042769</v>
      </c>
      <c r="BM82" s="78" t="n">
        <v>75.549627061389</v>
      </c>
      <c r="BN82" s="78" t="n">
        <v>76.1954585815555</v>
      </c>
      <c r="BO82" s="78" t="n">
        <v>76.812562259321</v>
      </c>
      <c r="BP82" s="78" t="n">
        <v>77.3995326377361</v>
      </c>
      <c r="BQ82" s="78" t="n">
        <v>77.9547350454013</v>
      </c>
      <c r="BR82" s="78" t="n">
        <v>78.4762354742219</v>
      </c>
      <c r="BS82" s="78" t="n">
        <v>78.9616960974857</v>
      </c>
      <c r="BT82" s="78" t="n">
        <v>79.4082111188141</v>
      </c>
      <c r="BU82" s="82" t="n">
        <v>79.8120301799762</v>
      </c>
      <c r="BV82" s="66" t="n">
        <f aca="false">MAX(C82:BU82)</f>
        <v>79.8120301799762</v>
      </c>
    </row>
    <row r="83" customFormat="false" ht="14.1" hidden="false" customHeight="true" outlineLevel="0" collapsed="false">
      <c r="A83" s="76" t="n">
        <v>35.3</v>
      </c>
      <c r="B83" s="77" t="n">
        <f aca="false">IF(A83-$E$3&lt;0,0,A83-$E$3)</f>
        <v>3.75</v>
      </c>
      <c r="C83" s="119"/>
      <c r="D83" s="89"/>
      <c r="E83" s="78"/>
      <c r="F83" s="78"/>
      <c r="G83" s="78"/>
      <c r="H83" s="78"/>
      <c r="I83" s="78" t="n">
        <v>10.7601929412183</v>
      </c>
      <c r="J83" s="78" t="n">
        <v>12.4308729742629</v>
      </c>
      <c r="K83" s="78" t="n">
        <v>14.0937730208386</v>
      </c>
      <c r="L83" s="78" t="n">
        <v>15.7587978645899</v>
      </c>
      <c r="M83" s="78" t="n">
        <v>17.4023460721951</v>
      </c>
      <c r="N83" s="78" t="n">
        <v>19.02441794997</v>
      </c>
      <c r="O83" s="78" t="n">
        <v>20.6250125280044</v>
      </c>
      <c r="P83" s="78" t="n">
        <v>22.204127499561</v>
      </c>
      <c r="Q83" s="78" t="n">
        <v>23.7617591568226</v>
      </c>
      <c r="R83" s="78" t="n">
        <v>25.2979023227078</v>
      </c>
      <c r="S83" s="78" t="n">
        <v>26.8299497139585</v>
      </c>
      <c r="T83" s="78" t="n">
        <v>28.3425270665974</v>
      </c>
      <c r="U83" s="78" t="n">
        <v>29.8355981471425</v>
      </c>
      <c r="V83" s="78" t="n">
        <v>31.3091246416103</v>
      </c>
      <c r="W83" s="78" t="n">
        <v>32.7630660400335</v>
      </c>
      <c r="X83" s="78" t="n">
        <v>34.197379526443</v>
      </c>
      <c r="Y83" s="78" t="n">
        <v>35.6120198614563</v>
      </c>
      <c r="Z83" s="78" t="n">
        <v>37.0069392568319</v>
      </c>
      <c r="AA83" s="78" t="n">
        <v>38.3820872412851</v>
      </c>
      <c r="AB83" s="78" t="n">
        <v>39.7374105167776</v>
      </c>
      <c r="AC83" s="78" t="n">
        <v>41.0728528044137</v>
      </c>
      <c r="AD83" s="78" t="n">
        <v>42.3883546789703</v>
      </c>
      <c r="AE83" s="78" t="n">
        <v>43.6838533909806</v>
      </c>
      <c r="AF83" s="78" t="n">
        <v>44.959282675162</v>
      </c>
      <c r="AG83" s="78" t="n">
        <v>46.2145725438334</v>
      </c>
      <c r="AH83" s="78" t="n">
        <v>47.4496490638002</v>
      </c>
      <c r="AI83" s="78" t="n">
        <v>48.6644341149931</v>
      </c>
      <c r="AJ83" s="78" t="n">
        <v>49.8588451289292</v>
      </c>
      <c r="AK83" s="78" t="n">
        <v>51.0327948048045</v>
      </c>
      <c r="AL83" s="78" t="n">
        <v>52.1861908007366</v>
      </c>
      <c r="AM83" s="78" t="n">
        <v>53.3189353973285</v>
      </c>
      <c r="AN83" s="78" t="n">
        <v>54.4309251303289</v>
      </c>
      <c r="AO83" s="78" t="n">
        <v>55.5220503886894</v>
      </c>
      <c r="AP83" s="78" t="n">
        <v>56.5921949737724</v>
      </c>
      <c r="AQ83" s="78" t="n">
        <v>57.6412356148092</v>
      </c>
      <c r="AR83" s="78" t="n">
        <v>58.6690414349353</v>
      </c>
      <c r="AS83" s="78" t="n">
        <v>59.6754733612104</v>
      </c>
      <c r="AT83" s="78" t="n">
        <v>60.6603834709297</v>
      </c>
      <c r="AU83" s="78" t="n">
        <v>61.6236142652052</v>
      </c>
      <c r="AV83" s="78" t="n">
        <v>62.5649978591953</v>
      </c>
      <c r="AW83" s="78" t="n">
        <v>63.484355076409</v>
      </c>
      <c r="AX83" s="78" t="n">
        <v>64.3814944321266</v>
      </c>
      <c r="AY83" s="78" t="n">
        <v>65.2562109880362</v>
      </c>
      <c r="AZ83" s="78" t="n">
        <v>66.108285056541</v>
      </c>
      <c r="BA83" s="78" t="n">
        <v>66.9374807286374</v>
      </c>
      <c r="BB83" s="78" t="n">
        <v>67.7435441935255</v>
      </c>
      <c r="BC83" s="78" t="n">
        <v>68.5262018108292</v>
      </c>
      <c r="BD83" s="78" t="n">
        <v>69.3577837295759</v>
      </c>
      <c r="BE83" s="78" t="n">
        <v>70.2407435351656</v>
      </c>
      <c r="BF83" s="78" t="n">
        <v>71.1029229631585</v>
      </c>
      <c r="BG83" s="78" t="n">
        <v>71.9438085308276</v>
      </c>
      <c r="BH83" s="78" t="n">
        <v>72.7628466894797</v>
      </c>
      <c r="BI83" s="78" t="n">
        <v>73.5594383246548</v>
      </c>
      <c r="BJ83" s="78" t="n">
        <v>74.3329321372029</v>
      </c>
      <c r="BK83" s="78" t="n">
        <v>75.0826165941319</v>
      </c>
      <c r="BL83" s="78" t="n">
        <v>75.8077100253533</v>
      </c>
      <c r="BM83" s="78" t="n">
        <v>76.5073482779207</v>
      </c>
      <c r="BN83" s="78" t="n">
        <v>77.1805690935164</v>
      </c>
      <c r="BO83" s="78" t="n">
        <v>77.8262919975509</v>
      </c>
      <c r="BP83" s="78" t="n">
        <v>78.4432918906414</v>
      </c>
      <c r="BQ83" s="78" t="n">
        <v>79.0301635522085</v>
      </c>
      <c r="BR83" s="78" t="n">
        <v>79.5852725857722</v>
      </c>
      <c r="BS83" s="78" t="n">
        <v>80.1066853084997</v>
      </c>
      <c r="BT83" s="78" t="n">
        <v>80.5920642868555</v>
      </c>
      <c r="BU83" s="82" t="n">
        <v>81.0385042131585</v>
      </c>
      <c r="BV83" s="66" t="n">
        <f aca="false">MAX(C83:BU83)</f>
        <v>81.0385042131585</v>
      </c>
    </row>
    <row r="84" customFormat="false" ht="14.1" hidden="false" customHeight="true" outlineLevel="0" collapsed="false">
      <c r="A84" s="76" t="n">
        <v>35.35</v>
      </c>
      <c r="B84" s="77" t="n">
        <f aca="false">IF(A84-$E$3&lt;0,0,A84-$E$3)</f>
        <v>3.8</v>
      </c>
      <c r="C84" s="119"/>
      <c r="D84" s="89"/>
      <c r="E84" s="78"/>
      <c r="F84" s="78"/>
      <c r="G84" s="78"/>
      <c r="H84" s="78"/>
      <c r="I84" s="78"/>
      <c r="J84" s="78" t="n">
        <v>12.5227248336316</v>
      </c>
      <c r="K84" s="78" t="n">
        <v>14.1941408079054</v>
      </c>
      <c r="L84" s="78" t="n">
        <v>15.8723647462619</v>
      </c>
      <c r="M84" s="78" t="n">
        <v>17.5292572840466</v>
      </c>
      <c r="N84" s="78" t="n">
        <v>19.1648188740366</v>
      </c>
      <c r="O84" s="78" t="n">
        <v>20.7790487420355</v>
      </c>
      <c r="P84" s="78" t="n">
        <v>22.371944829491</v>
      </c>
      <c r="Q84" s="78" t="n">
        <v>23.9435037327082</v>
      </c>
      <c r="R84" s="78" t="n">
        <v>25.4937206384032</v>
      </c>
      <c r="S84" s="78" t="n">
        <v>27.0364256933777</v>
      </c>
      <c r="T84" s="78" t="n">
        <v>28.5630548738747</v>
      </c>
      <c r="U84" s="78" t="n">
        <v>30.0703180261487</v>
      </c>
      <c r="V84" s="78" t="n">
        <v>31.5581780776278</v>
      </c>
      <c r="W84" s="78" t="n">
        <v>33.0265958558852</v>
      </c>
      <c r="X84" s="78" t="n">
        <v>34.4755299852588</v>
      </c>
      <c r="Y84" s="78" t="n">
        <v>35.9049367766458</v>
      </c>
      <c r="Z84" s="78" t="n">
        <v>37.314770109897</v>
      </c>
      <c r="AA84" s="78" t="n">
        <v>38.7049813081681</v>
      </c>
      <c r="AB84" s="78" t="n">
        <v>40.0755190035222</v>
      </c>
      <c r="AC84" s="78" t="n">
        <v>41.4263289929978</v>
      </c>
      <c r="AD84" s="78" t="n">
        <v>42.7573540842718</v>
      </c>
      <c r="AE84" s="78" t="n">
        <v>44.0685339299461</v>
      </c>
      <c r="AF84" s="78" t="n">
        <v>45.3598048493757</v>
      </c>
      <c r="AG84" s="78" t="n">
        <v>46.6310996368282</v>
      </c>
      <c r="AH84" s="78" t="n">
        <v>47.8823473546191</v>
      </c>
      <c r="AI84" s="78" t="n">
        <v>49.1134731097009</v>
      </c>
      <c r="AJ84" s="78" t="n">
        <v>50.3243978119897</v>
      </c>
      <c r="AK84" s="78" t="n">
        <v>51.5150379124975</v>
      </c>
      <c r="AL84" s="78" t="n">
        <v>52.6853051190783</v>
      </c>
      <c r="AM84" s="78" t="n">
        <v>53.8351060873043</v>
      </c>
      <c r="AN84" s="78" t="n">
        <v>54.9643420836428</v>
      </c>
      <c r="AO84" s="78" t="n">
        <v>56.072908617706</v>
      </c>
      <c r="AP84" s="78" t="n">
        <v>57.1606950398744</v>
      </c>
      <c r="AQ84" s="78" t="n">
        <v>58.2275841000428</v>
      </c>
      <c r="AR84" s="78" t="n">
        <v>59.2734514625883</v>
      </c>
      <c r="AS84" s="78" t="n">
        <v>60.2981651718832</v>
      </c>
      <c r="AT84" s="78" t="n">
        <v>61.3015850617587</v>
      </c>
      <c r="AU84" s="78" t="n">
        <v>62.283562101221</v>
      </c>
      <c r="AV84" s="78" t="n">
        <v>63.2439376673967</v>
      </c>
      <c r="AW84" s="78" t="n">
        <v>64.1825427350801</v>
      </c>
      <c r="AX84" s="78" t="n">
        <v>65.0991969703051</v>
      </c>
      <c r="AY84" s="78" t="n">
        <v>65.9937077129778</v>
      </c>
      <c r="AZ84" s="78" t="n">
        <v>66.865868830662</v>
      </c>
      <c r="BA84" s="78" t="n">
        <v>67.7154594219689</v>
      </c>
      <c r="BB84" s="78" t="n">
        <v>68.5422423434385</v>
      </c>
      <c r="BC84" s="78" t="n">
        <v>69.3459625280691</v>
      </c>
      <c r="BD84" s="78" t="n">
        <v>70.1263450563592</v>
      </c>
      <c r="BE84" s="78" t="n">
        <v>71.0004813257837</v>
      </c>
      <c r="BF84" s="78" t="n">
        <v>71.8832926099595</v>
      </c>
      <c r="BG84" s="78" t="n">
        <v>72.7453270119763</v>
      </c>
      <c r="BH84" s="78" t="n">
        <v>73.5860711354793</v>
      </c>
      <c r="BI84" s="78" t="n">
        <v>74.4049715248869</v>
      </c>
      <c r="BJ84" s="78" t="n">
        <v>75.2014291665153</v>
      </c>
      <c r="BK84" s="78" t="n">
        <v>75.9747928707686</v>
      </c>
      <c r="BL84" s="78" t="n">
        <v>76.7243512243407</v>
      </c>
      <c r="BM84" s="78" t="n">
        <v>77.4493226886267</v>
      </c>
      <c r="BN84" s="78" t="n">
        <v>78.148843256038</v>
      </c>
      <c r="BO84" s="78" t="n">
        <v>78.8219508301172</v>
      </c>
      <c r="BP84" s="78" t="n">
        <v>79.4675651180198</v>
      </c>
      <c r="BQ84" s="78" t="n">
        <v>80.0844612264353</v>
      </c>
      <c r="BR84" s="78" t="n">
        <v>80.6712341711543</v>
      </c>
      <c r="BS84" s="78" t="n">
        <v>81.2262498306165</v>
      </c>
      <c r="BT84" s="78" t="n">
        <v>81.7475748472511</v>
      </c>
      <c r="BU84" s="82" t="n">
        <v>82.2328721806988</v>
      </c>
      <c r="BV84" s="66" t="n">
        <f aca="false">MAX(C84:BU84)</f>
        <v>82.2328721806988</v>
      </c>
    </row>
    <row r="85" customFormat="false" ht="14.1" hidden="false" customHeight="true" outlineLevel="0" collapsed="false">
      <c r="A85" s="76" t="n">
        <v>35.4</v>
      </c>
      <c r="B85" s="77" t="n">
        <f aca="false">IF(A85-$E$3&lt;0,0,A85-$E$3)</f>
        <v>3.85</v>
      </c>
      <c r="C85" s="119"/>
      <c r="D85" s="89"/>
      <c r="E85" s="78"/>
      <c r="F85" s="78"/>
      <c r="G85" s="78"/>
      <c r="H85" s="78"/>
      <c r="I85" s="78"/>
      <c r="J85" s="78"/>
      <c r="K85" s="78" t="n">
        <v>14.2937416202165</v>
      </c>
      <c r="L85" s="78" t="n">
        <v>15.9850561179507</v>
      </c>
      <c r="M85" s="78" t="n">
        <v>17.6551816216012</v>
      </c>
      <c r="N85" s="78" t="n">
        <v>19.304118719921</v>
      </c>
      <c r="O85" s="78" t="n">
        <v>20.9318668213334</v>
      </c>
      <c r="P85" s="78" t="n">
        <v>22.5384240995521</v>
      </c>
      <c r="Q85" s="78" t="n">
        <v>24.1237874360252</v>
      </c>
      <c r="R85" s="78" t="n">
        <v>25.687952358967</v>
      </c>
      <c r="S85" s="78" t="n">
        <v>27.2412290077601</v>
      </c>
      <c r="T85" s="78" t="n">
        <v>28.781782210902</v>
      </c>
      <c r="U85" s="78" t="n">
        <v>30.3031066501122</v>
      </c>
      <c r="V85" s="78" t="n">
        <v>31.8051664334883</v>
      </c>
      <c r="W85" s="78" t="n">
        <v>33.2879236596444</v>
      </c>
      <c r="X85" s="78" t="n">
        <v>34.7513383204625</v>
      </c>
      <c r="Y85" s="78" t="n">
        <v>36.1953681975375</v>
      </c>
      <c r="Z85" s="78" t="n">
        <v>37.6199687517915</v>
      </c>
      <c r="AA85" s="78" t="n">
        <v>39.0250930056786</v>
      </c>
      <c r="AB85" s="78" t="n">
        <v>40.4106914173384</v>
      </c>
      <c r="AC85" s="78" t="n">
        <v>41.7767117459926</v>
      </c>
      <c r="AD85" s="78" t="n">
        <v>43.1230989077975</v>
      </c>
      <c r="AE85" s="78" t="n">
        <v>44.4497948212805</v>
      </c>
      <c r="AF85" s="78" t="n">
        <v>45.7567382413902</v>
      </c>
      <c r="AG85" s="78" t="n">
        <v>47.0438645810767</v>
      </c>
      <c r="AH85" s="78" t="n">
        <v>48.3111057191905</v>
      </c>
      <c r="AI85" s="78" t="n">
        <v>49.5583897933447</v>
      </c>
      <c r="AJ85" s="78" t="n">
        <v>50.7856409762156</v>
      </c>
      <c r="AK85" s="78" t="n">
        <v>51.992779233568</v>
      </c>
      <c r="AL85" s="78" t="n">
        <v>53.1797200620673</v>
      </c>
      <c r="AM85" s="78" t="n">
        <v>54.3463742046904</v>
      </c>
      <c r="AN85" s="78" t="n">
        <v>55.4926473412456</v>
      </c>
      <c r="AO85" s="78" t="n">
        <v>56.6184397511747</v>
      </c>
      <c r="AP85" s="78" t="n">
        <v>57.7236459454054</v>
      </c>
      <c r="AQ85" s="78" t="n">
        <v>58.8081542635525</v>
      </c>
      <c r="AR85" s="78" t="n">
        <v>59.8718464322176</v>
      </c>
      <c r="AS85" s="78" t="n">
        <v>60.9145970794812</v>
      </c>
      <c r="AT85" s="78" t="n">
        <v>61.9362731999096</v>
      </c>
      <c r="AU85" s="78" t="n">
        <v>62.9367335634794</v>
      </c>
      <c r="AV85" s="78" t="n">
        <v>63.9158280607173</v>
      </c>
      <c r="AW85" s="78" t="n">
        <v>64.8733969750291</v>
      </c>
      <c r="AX85" s="78" t="n">
        <v>65.8092701715862</v>
      </c>
      <c r="AY85" s="78" t="n">
        <v>66.7232661901894</v>
      </c>
      <c r="AZ85" s="78" t="n">
        <v>67.615191227137</v>
      </c>
      <c r="BA85" s="78" t="n">
        <v>68.4848379881885</v>
      </c>
      <c r="BB85" s="78" t="n">
        <v>69.3319843910651</v>
      </c>
      <c r="BC85" s="78" t="n">
        <v>70.1563920913681</v>
      </c>
      <c r="BD85" s="78" t="n">
        <v>70.9578048000628</v>
      </c>
      <c r="BE85" s="78" t="n">
        <v>71.7505822471269</v>
      </c>
      <c r="BF85" s="78" t="n">
        <v>72.6535405278125</v>
      </c>
      <c r="BG85" s="78" t="n">
        <v>73.5362032905744</v>
      </c>
      <c r="BH85" s="78" t="n">
        <v>74.3980926666152</v>
      </c>
      <c r="BI85" s="78" t="n">
        <v>75.238695345952</v>
      </c>
      <c r="BJ85" s="78" t="n">
        <v>76.057457966115</v>
      </c>
      <c r="BK85" s="78" t="n">
        <v>76.8537816141967</v>
      </c>
      <c r="BL85" s="78" t="n">
        <v>77.6270152101553</v>
      </c>
      <c r="BM85" s="78" t="n">
        <v>78.3764474603704</v>
      </c>
      <c r="BN85" s="78" t="n">
        <v>79.1012969577209</v>
      </c>
      <c r="BO85" s="78" t="n">
        <v>79.8006998399763</v>
      </c>
      <c r="BP85" s="78" t="n">
        <v>80.4736941725389</v>
      </c>
      <c r="BQ85" s="78" t="n">
        <v>81.1191998443097</v>
      </c>
      <c r="BR85" s="78" t="n">
        <v>81.7359921680501</v>
      </c>
      <c r="BS85" s="78" t="n">
        <v>82.3226663959211</v>
      </c>
      <c r="BT85" s="78" t="n">
        <v>82.8775886812818</v>
      </c>
      <c r="BU85" s="82" t="n">
        <v>83.3988259918234</v>
      </c>
      <c r="BV85" s="66" t="n">
        <f aca="false">MAX(C85:BU85)</f>
        <v>83.3988259918234</v>
      </c>
    </row>
    <row r="86" customFormat="false" ht="14.1" hidden="false" customHeight="true" outlineLevel="0" collapsed="false">
      <c r="A86" s="76" t="n">
        <v>35.45</v>
      </c>
      <c r="B86" s="77" t="n">
        <f aca="false">IF(A86-$E$3&lt;0,0,A86-$E$3)</f>
        <v>3.9</v>
      </c>
      <c r="C86" s="119"/>
      <c r="D86" s="89"/>
      <c r="E86" s="78"/>
      <c r="F86" s="78"/>
      <c r="G86" s="78"/>
      <c r="H86" s="78"/>
      <c r="I86" s="78"/>
      <c r="J86" s="78"/>
      <c r="K86" s="78"/>
      <c r="L86" s="78" t="n">
        <v>16.0968900682741</v>
      </c>
      <c r="M86" s="78" t="n">
        <v>17.7801396375695</v>
      </c>
      <c r="N86" s="78" t="n">
        <v>19.4423405970484</v>
      </c>
      <c r="O86" s="78" t="n">
        <v>21.0834925255986</v>
      </c>
      <c r="P86" s="78" t="n">
        <v>22.7035938144127</v>
      </c>
      <c r="Q86" s="78" t="n">
        <v>24.3026416124446</v>
      </c>
      <c r="R86" s="78" t="n">
        <v>25.880631768683</v>
      </c>
      <c r="S86" s="78" t="n">
        <v>27.4443959265563</v>
      </c>
      <c r="T86" s="78" t="n">
        <v>28.9987484063782</v>
      </c>
      <c r="U86" s="78" t="n">
        <v>30.5340065149723</v>
      </c>
      <c r="V86" s="78" t="n">
        <v>32.050135484274</v>
      </c>
      <c r="W86" s="78" t="n">
        <v>33.5470986217837</v>
      </c>
      <c r="X86" s="78" t="n">
        <v>35.0248572189908</v>
      </c>
      <c r="Y86" s="78" t="n">
        <v>36.4833704539627</v>
      </c>
      <c r="Z86" s="78" t="n">
        <v>37.9225952876209</v>
      </c>
      <c r="AA86" s="78" t="n">
        <v>39.3424863531799</v>
      </c>
      <c r="AB86" s="78" t="n">
        <v>40.7429958381678</v>
      </c>
      <c r="AC86" s="78" t="n">
        <v>42.1240733583884</v>
      </c>
      <c r="AD86" s="78" t="n">
        <v>43.4856658231171</v>
      </c>
      <c r="AE86" s="78" t="n">
        <v>44.8277172907438</v>
      </c>
      <c r="AF86" s="78" t="n">
        <v>46.1501688139905</v>
      </c>
      <c r="AG86" s="78" t="n">
        <v>47.4529582737313</v>
      </c>
      <c r="AH86" s="78" t="n">
        <v>48.7360202003319</v>
      </c>
      <c r="AI86" s="78" t="n">
        <v>49.9992855812957</v>
      </c>
      <c r="AJ86" s="78" t="n">
        <v>51.2426816538607</v>
      </c>
      <c r="AK86" s="78" t="n">
        <v>52.4661316810209</v>
      </c>
      <c r="AL86" s="78" t="n">
        <v>53.6695547092575</v>
      </c>
      <c r="AM86" s="78" t="n">
        <v>54.8528653060425</v>
      </c>
      <c r="AN86" s="78" t="n">
        <v>56.0159732749219</v>
      </c>
      <c r="AO86" s="78" t="n">
        <v>57.1587833456919</v>
      </c>
      <c r="AP86" s="78" t="n">
        <v>58.2811948368368</v>
      </c>
      <c r="AQ86" s="78" t="n">
        <v>59.3831012869949</v>
      </c>
      <c r="AR86" s="78" t="n">
        <v>60.4643900517522</v>
      </c>
      <c r="AS86" s="78" t="n">
        <v>61.5249418615074</v>
      </c>
      <c r="AT86" s="78" t="n">
        <v>62.5646303355037</v>
      </c>
      <c r="AU86" s="78" t="n">
        <v>63.583321446345</v>
      </c>
      <c r="AV86" s="78" t="n">
        <v>64.5808729283975</v>
      </c>
      <c r="AW86" s="78" t="n">
        <v>65.557133622371</v>
      </c>
      <c r="AX86" s="78" t="n">
        <v>66.5119427470512</v>
      </c>
      <c r="AY86" s="78" t="n">
        <v>67.4451290875461</v>
      </c>
      <c r="AZ86" s="78" t="n">
        <v>68.3565100874628</v>
      </c>
      <c r="BA86" s="78" t="n">
        <v>69.2458908300368</v>
      </c>
      <c r="BB86" s="78" t="n">
        <v>70.1130628903004</v>
      </c>
      <c r="BC86" s="78" t="n">
        <v>70.9578030367211</v>
      </c>
      <c r="BD86" s="78" t="n">
        <v>71.7798717561903</v>
      </c>
      <c r="BE86" s="78" t="n">
        <v>72.579011570495</v>
      </c>
      <c r="BF86" s="78" t="n">
        <v>73.4140783594122</v>
      </c>
      <c r="BG86" s="78" t="n">
        <v>74.3168847036549</v>
      </c>
      <c r="BH86" s="78" t="n">
        <v>75.1993989450029</v>
      </c>
      <c r="BI86" s="78" t="n">
        <v>76.0611432950675</v>
      </c>
      <c r="BJ86" s="78" t="n">
        <v>76.9016045302382</v>
      </c>
      <c r="BK86" s="78" t="n">
        <v>77.7202293811567</v>
      </c>
      <c r="BL86" s="78" t="n">
        <v>78.5164190356917</v>
      </c>
      <c r="BM86" s="78" t="n">
        <v>79.2895225233555</v>
      </c>
      <c r="BN86" s="78" t="n">
        <v>80.0388286702137</v>
      </c>
      <c r="BO86" s="78" t="n">
        <v>80.7635562006288</v>
      </c>
      <c r="BP86" s="78" t="n">
        <v>81.4628413977281</v>
      </c>
      <c r="BQ86" s="78" t="n">
        <v>82.1357224887742</v>
      </c>
      <c r="BR86" s="78" t="n">
        <v>82.7811195444131</v>
      </c>
      <c r="BS86" s="78" t="n">
        <v>83.3978080834785</v>
      </c>
      <c r="BT86" s="78" t="n">
        <v>83.9843835945015</v>
      </c>
      <c r="BU86" s="82" t="n">
        <v>84.5392125057606</v>
      </c>
      <c r="BV86" s="66" t="n">
        <f aca="false">MAX(C86:BU86)</f>
        <v>84.5392125057606</v>
      </c>
    </row>
    <row r="87" customFormat="false" ht="14.1" hidden="false" customHeight="true" outlineLevel="0" collapsed="false">
      <c r="A87" s="76" t="n">
        <v>35.5</v>
      </c>
      <c r="B87" s="77" t="n">
        <f aca="false">IF(A87-$E$3&lt;0,0,A87-$E$3)</f>
        <v>3.95</v>
      </c>
      <c r="C87" s="119"/>
      <c r="D87" s="89"/>
      <c r="E87" s="78"/>
      <c r="F87" s="78"/>
      <c r="G87" s="78"/>
      <c r="H87" s="78"/>
      <c r="I87" s="78"/>
      <c r="J87" s="78"/>
      <c r="K87" s="78"/>
      <c r="L87" s="78"/>
      <c r="M87" s="78" t="n">
        <v>17.9041511738305</v>
      </c>
      <c r="N87" s="78" t="n">
        <v>19.5795068104043</v>
      </c>
      <c r="O87" s="78" t="n">
        <v>21.2339507121904</v>
      </c>
      <c r="P87" s="78" t="n">
        <v>22.8674814741112</v>
      </c>
      <c r="Q87" s="78" t="n">
        <v>24.4800964962217</v>
      </c>
      <c r="R87" s="78" t="n">
        <v>26.0717919290075</v>
      </c>
      <c r="S87" s="78" t="n">
        <v>27.6459614170882</v>
      </c>
      <c r="T87" s="78" t="n">
        <v>29.2139913675985</v>
      </c>
      <c r="U87" s="78" t="n">
        <v>30.7630585704215</v>
      </c>
      <c r="V87" s="78" t="n">
        <v>32.2931293281002</v>
      </c>
      <c r="W87" s="78" t="n">
        <v>33.8041680988627</v>
      </c>
      <c r="X87" s="78" t="n">
        <v>35.2961374103014</v>
      </c>
      <c r="Y87" s="78" t="n">
        <v>36.7689977676462</v>
      </c>
      <c r="Z87" s="78" t="n">
        <v>38.2227075561958</v>
      </c>
      <c r="AA87" s="78" t="n">
        <v>39.6572229374301</v>
      </c>
      <c r="AB87" s="78" t="n">
        <v>41.0724977382779</v>
      </c>
      <c r="AC87" s="78" t="n">
        <v>42.4684833329587</v>
      </c>
      <c r="AD87" s="78" t="n">
        <v>43.8451285167592</v>
      </c>
      <c r="AE87" s="78" t="n">
        <v>45.202379371034</v>
      </c>
      <c r="AF87" s="78" t="n">
        <v>46.5401791186453</v>
      </c>
      <c r="AG87" s="78" t="n">
        <v>47.8584679689669</v>
      </c>
      <c r="AH87" s="78" t="n">
        <v>49.1571829514818</v>
      </c>
      <c r="AI87" s="78" t="n">
        <v>50.4362577368872</v>
      </c>
      <c r="AJ87" s="78" t="n">
        <v>51.6956224444955</v>
      </c>
      <c r="AK87" s="78" t="n">
        <v>52.9352034345732</v>
      </c>
      <c r="AL87" s="78" t="n">
        <v>54.1549230840914</v>
      </c>
      <c r="AM87" s="78" t="n">
        <v>55.3546995441719</v>
      </c>
      <c r="AN87" s="78" t="n">
        <v>56.5344464772901</v>
      </c>
      <c r="AO87" s="78" t="n">
        <v>57.6940727720421</v>
      </c>
      <c r="AP87" s="78" t="n">
        <v>58.8334822329857</v>
      </c>
      <c r="AQ87" s="78" t="n">
        <v>59.9525732427252</v>
      </c>
      <c r="AR87" s="78" t="n">
        <v>61.0512383930031</v>
      </c>
      <c r="AS87" s="78" t="n">
        <v>62.1293640810973</v>
      </c>
      <c r="AT87" s="78" t="n">
        <v>63.1868300672657</v>
      </c>
      <c r="AU87" s="78" t="n">
        <v>64.2235089883306</v>
      </c>
      <c r="AV87" s="78" t="n">
        <v>65.2392658217197</v>
      </c>
      <c r="AW87" s="78" t="n">
        <v>66.2339572933603</v>
      </c>
      <c r="AX87" s="78" t="n">
        <v>67.2074312217201</v>
      </c>
      <c r="AY87" s="78" t="n">
        <v>68.1595257889597</v>
      </c>
      <c r="AZ87" s="78" t="n">
        <v>69.0900687285605</v>
      </c>
      <c r="BA87" s="78" t="n">
        <v>69.9988764168349</v>
      </c>
      <c r="BB87" s="78" t="n">
        <v>70.8857528533413</v>
      </c>
      <c r="BC87" s="78" t="n">
        <v>71.7504885122804</v>
      </c>
      <c r="BD87" s="78" t="n">
        <v>72.5928590433022</v>
      </c>
      <c r="BE87" s="78" t="n">
        <v>73.4126237955922</v>
      </c>
      <c r="BF87" s="78" t="n">
        <v>74.2095241333663</v>
      </c>
      <c r="BG87" s="78" t="n">
        <v>75.0877842333686</v>
      </c>
      <c r="BH87" s="78" t="n">
        <v>75.9904386411682</v>
      </c>
      <c r="BI87" s="78" t="n">
        <v>76.8728043611023</v>
      </c>
      <c r="BJ87" s="78" t="n">
        <v>77.7344036851908</v>
      </c>
      <c r="BK87" s="78" t="n">
        <v>78.5747234761954</v>
      </c>
      <c r="BL87" s="78" t="n">
        <v>79.3932105578694</v>
      </c>
      <c r="BM87" s="78" t="n">
        <v>80.1892662188577</v>
      </c>
      <c r="BN87" s="78" t="n">
        <v>80.9622395982266</v>
      </c>
      <c r="BO87" s="78" t="n">
        <v>81.7114196417279</v>
      </c>
      <c r="BP87" s="78" t="n">
        <v>82.4360252052076</v>
      </c>
      <c r="BQ87" s="78" t="n">
        <v>83.1351927171508</v>
      </c>
      <c r="BR87" s="78" t="n">
        <v>83.8079605666805</v>
      </c>
      <c r="BS87" s="78" t="n">
        <v>84.4532490061875</v>
      </c>
      <c r="BT87" s="78" t="n">
        <v>85.0698337605779</v>
      </c>
      <c r="BU87" s="82" t="n">
        <v>85.6563105547528</v>
      </c>
      <c r="BV87" s="66" t="n">
        <f aca="false">MAX(C87:BU87)</f>
        <v>85.6563105547528</v>
      </c>
    </row>
    <row r="88" customFormat="false" ht="14.1" hidden="false" customHeight="true" outlineLevel="0" collapsed="false">
      <c r="A88" s="76" t="n">
        <v>35.55</v>
      </c>
      <c r="B88" s="77" t="n">
        <f aca="false">IF(A88-$E$3&lt;0,0,A88-$E$3)</f>
        <v>4</v>
      </c>
      <c r="C88" s="119"/>
      <c r="D88" s="89"/>
      <c r="E88" s="78"/>
      <c r="F88" s="78"/>
      <c r="G88" s="78"/>
      <c r="H88" s="78"/>
      <c r="I88" s="78"/>
      <c r="J88" s="78"/>
      <c r="K88" s="78"/>
      <c r="L88" s="78"/>
      <c r="M88" s="78"/>
      <c r="N88" s="78" t="n">
        <v>19.7156388990546</v>
      </c>
      <c r="O88" s="78" t="n">
        <v>21.383265379575</v>
      </c>
      <c r="P88" s="78" t="n">
        <v>23.0301136226948</v>
      </c>
      <c r="Q88" s="78" t="n">
        <v>24.6561812642991</v>
      </c>
      <c r="R88" s="78" t="n">
        <v>26.2614647384203</v>
      </c>
      <c r="S88" s="78" t="n">
        <v>27.845959222381</v>
      </c>
      <c r="T88" s="78" t="n">
        <v>29.4275476511235</v>
      </c>
      <c r="U88" s="78" t="n">
        <v>30.990302297303</v>
      </c>
      <c r="V88" s="78" t="n">
        <v>32.5341904706427</v>
      </c>
      <c r="W88" s="78" t="n">
        <v>34.0591777256202</v>
      </c>
      <c r="X88" s="78" t="n">
        <v>35.5652277665043</v>
      </c>
      <c r="Y88" s="78" t="n">
        <v>37.0523023608929</v>
      </c>
      <c r="Z88" s="78" t="n">
        <v>38.5203612478392</v>
      </c>
      <c r="AA88" s="78" t="n">
        <v>39.9693620401301</v>
      </c>
      <c r="AB88" s="78" t="n">
        <v>41.3992601202392</v>
      </c>
      <c r="AC88" s="78" t="n">
        <v>42.8100085294279</v>
      </c>
      <c r="AD88" s="78" t="n">
        <v>44.2015578494144</v>
      </c>
      <c r="AE88" s="78" t="n">
        <v>45.5738560759685</v>
      </c>
      <c r="AF88" s="78" t="n">
        <v>46.9268484837239</v>
      </c>
      <c r="AG88" s="78" t="n">
        <v>48.2604774814192</v>
      </c>
      <c r="AH88" s="78" t="n">
        <v>49.5746824566956</v>
      </c>
      <c r="AI88" s="78" t="n">
        <v>50.8693996094777</v>
      </c>
      <c r="AJ88" s="78" t="n">
        <v>52.1445617728507</v>
      </c>
      <c r="AK88" s="78" t="n">
        <v>53.4000982202237</v>
      </c>
      <c r="AL88" s="78" t="n">
        <v>54.6359344574174</v>
      </c>
      <c r="AM88" s="78" t="n">
        <v>55.8519919981527</v>
      </c>
      <c r="AN88" s="78" t="n">
        <v>57.0481881212184</v>
      </c>
      <c r="AO88" s="78" t="n">
        <v>58.2244356073838</v>
      </c>
      <c r="AP88" s="78" t="n">
        <v>59.380642453857</v>
      </c>
      <c r="AQ88" s="78" t="n">
        <v>60.5167115638024</v>
      </c>
      <c r="AR88" s="78" t="n">
        <v>61.6325404080815</v>
      </c>
      <c r="AS88" s="78" t="n">
        <v>62.7280206559822</v>
      </c>
      <c r="AT88" s="78" t="n">
        <v>63.8030377712307</v>
      </c>
      <c r="AU88" s="78" t="n">
        <v>64.8574705690287</v>
      </c>
      <c r="AV88" s="78" t="n">
        <v>65.8911907292035</v>
      </c>
      <c r="AW88" s="78" t="n">
        <v>66.9040622597881</v>
      </c>
      <c r="AX88" s="78" t="n">
        <v>67.8959409044239</v>
      </c>
      <c r="AY88" s="78" t="n">
        <v>68.8666734858763</v>
      </c>
      <c r="AZ88" s="78" t="n">
        <v>69.8160971766272</v>
      </c>
      <c r="BA88" s="78" t="n">
        <v>70.7440386859011</v>
      </c>
      <c r="BB88" s="78" t="n">
        <v>71.6503133505314</v>
      </c>
      <c r="BC88" s="78" t="n">
        <v>72.5347241146823</v>
      </c>
      <c r="BD88" s="78" t="n">
        <v>73.3970603804986</v>
      </c>
      <c r="BE88" s="78" t="n">
        <v>74.2370967081063</v>
      </c>
      <c r="BF88" s="78" t="n">
        <v>75.0545913388276</v>
      </c>
      <c r="BG88" s="78" t="n">
        <v>75.8492845097291</v>
      </c>
      <c r="BH88" s="78" t="n">
        <v>76.7716260320106</v>
      </c>
      <c r="BI88" s="78" t="n">
        <v>77.6741285033673</v>
      </c>
      <c r="BJ88" s="78" t="n">
        <v>78.5563457018875</v>
      </c>
      <c r="BK88" s="78" t="n">
        <v>79.4177999999999</v>
      </c>
      <c r="BL88" s="78" t="n">
        <v>80.2579783468383</v>
      </c>
      <c r="BM88" s="78" t="n">
        <v>81.0763276592678</v>
      </c>
      <c r="BN88" s="78" t="n">
        <v>81.8722493267094</v>
      </c>
      <c r="BO88" s="78" t="n">
        <v>82.6450925977836</v>
      </c>
      <c r="BP88" s="78" t="n">
        <v>83.3941465379279</v>
      </c>
      <c r="BQ88" s="78" t="n">
        <v>84.1186301344721</v>
      </c>
      <c r="BR88" s="78" t="n">
        <v>84.8176799612594</v>
      </c>
      <c r="BS88" s="78" t="n">
        <v>85.4903345692725</v>
      </c>
      <c r="BT88" s="78" t="n">
        <v>86.1355143926477</v>
      </c>
      <c r="BU88" s="82" t="n">
        <v>86.751995362363</v>
      </c>
      <c r="BV88" s="66" t="n">
        <f aca="false">MAX(C88:BU88)</f>
        <v>86.751995362363</v>
      </c>
    </row>
    <row r="89" customFormat="false" ht="14.1" hidden="false" customHeight="true" outlineLevel="0" collapsed="false">
      <c r="A89" s="76" t="n">
        <v>35.6</v>
      </c>
      <c r="B89" s="77" t="n">
        <f aca="false">IF(A89-$E$3&lt;0,0,A89-$E$3)</f>
        <v>4.05</v>
      </c>
      <c r="C89" s="119"/>
      <c r="D89" s="89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 t="n">
        <v>21.5314597081333</v>
      </c>
      <c r="P89" s="78" t="n">
        <v>23.1915158938881</v>
      </c>
      <c r="Q89" s="78" t="n">
        <v>24.8309240870858</v>
      </c>
      <c r="R89" s="78" t="n">
        <v>26.4496809885787</v>
      </c>
      <c r="S89" s="78" t="n">
        <v>28.0477820905611</v>
      </c>
      <c r="T89" s="78" t="n">
        <v>29.6394525290041</v>
      </c>
      <c r="U89" s="78" t="n">
        <v>31.215775780105</v>
      </c>
      <c r="V89" s="78" t="n">
        <v>32.7733599042706</v>
      </c>
      <c r="W89" s="78" t="n">
        <v>34.312171501144</v>
      </c>
      <c r="X89" s="78" t="n">
        <v>35.8321753959989</v>
      </c>
      <c r="Y89" s="78" t="n">
        <v>37.3333345581614</v>
      </c>
      <c r="Z89" s="78" t="n">
        <v>38.8156100144107</v>
      </c>
      <c r="AA89" s="78" t="n">
        <v>40.2789607569626</v>
      </c>
      <c r="AB89" s="78" t="n">
        <v>41.7233436455987</v>
      </c>
      <c r="AC89" s="78" t="n">
        <v>43.1487133034645</v>
      </c>
      <c r="AD89" s="78" t="n">
        <v>44.5550220060092</v>
      </c>
      <c r="AE89" s="78" t="n">
        <v>45.9422195624859</v>
      </c>
      <c r="AF89" s="78" t="n">
        <v>47.3102531893705</v>
      </c>
      <c r="AG89" s="78" t="n">
        <v>48.6590673749896</v>
      </c>
      <c r="AH89" s="78" t="n">
        <v>49.9886037345703</v>
      </c>
      <c r="AI89" s="78" t="n">
        <v>51.2988008548361</v>
      </c>
      <c r="AJ89" s="78" t="n">
        <v>52.5895941271768</v>
      </c>
      <c r="AK89" s="78" t="n">
        <v>53.8609155683057</v>
      </c>
      <c r="AL89" s="78" t="n">
        <v>55.1126936271904</v>
      </c>
      <c r="AM89" s="78" t="n">
        <v>56.3448529768981</v>
      </c>
      <c r="AN89" s="78" t="n">
        <v>57.5573142898277</v>
      </c>
      <c r="AO89" s="78" t="n">
        <v>58.7499939946094</v>
      </c>
      <c r="AP89" s="78" t="n">
        <v>59.9228040127334</v>
      </c>
      <c r="AQ89" s="78" t="n">
        <v>61.0756514727099</v>
      </c>
      <c r="AR89" s="78" t="n">
        <v>62.2084383992713</v>
      </c>
      <c r="AS89" s="78" t="n">
        <v>63.3210613747798</v>
      </c>
      <c r="AT89" s="78" t="n">
        <v>64.4134111696043</v>
      </c>
      <c r="AU89" s="78" t="n">
        <v>65.4853723377592</v>
      </c>
      <c r="AV89" s="78" t="n">
        <v>66.5368227735452</v>
      </c>
      <c r="AW89" s="78" t="n">
        <v>67.5676332242788</v>
      </c>
      <c r="AX89" s="78" t="n">
        <v>68.5776667534253</v>
      </c>
      <c r="AY89" s="78" t="n">
        <v>69.5667781475242</v>
      </c>
      <c r="AZ89" s="78" t="n">
        <v>70.534813259196</v>
      </c>
      <c r="BA89" s="78" t="n">
        <v>71.4816082771914</v>
      </c>
      <c r="BB89" s="78" t="n">
        <v>72.4069889128346</v>
      </c>
      <c r="BC89" s="78" t="n">
        <v>73.3107694902653</v>
      </c>
      <c r="BD89" s="78" t="n">
        <v>74.1927519254893</v>
      </c>
      <c r="BE89" s="78" t="n">
        <v>75.0527245763046</v>
      </c>
      <c r="BF89" s="78" t="n">
        <v>75.8904609415229</v>
      </c>
      <c r="BG89" s="78" t="n">
        <v>76.7057181833394</v>
      </c>
      <c r="BH89" s="78" t="n">
        <v>77.5433448857125</v>
      </c>
      <c r="BI89" s="78" t="n">
        <v>78.4655312507585</v>
      </c>
      <c r="BJ89" s="78" t="n">
        <v>79.3678817856722</v>
      </c>
      <c r="BK89" s="78" t="n">
        <v>80.2499504627785</v>
      </c>
      <c r="BL89" s="78" t="n">
        <v>81.1112597349147</v>
      </c>
      <c r="BM89" s="78" t="n">
        <v>81.951296637587</v>
      </c>
      <c r="BN89" s="78" t="n">
        <v>82.769508180772</v>
      </c>
      <c r="BO89" s="78" t="n">
        <v>83.5652958546669</v>
      </c>
      <c r="BP89" s="78" t="n">
        <v>84.3380090174462</v>
      </c>
      <c r="BQ89" s="78" t="n">
        <v>85.0869368542337</v>
      </c>
      <c r="BR89" s="78" t="n">
        <v>85.8112984838424</v>
      </c>
      <c r="BS89" s="78" t="n">
        <v>86.5102306254737</v>
      </c>
      <c r="BT89" s="78" t="n">
        <v>87.1827719919703</v>
      </c>
      <c r="BU89" s="82" t="n">
        <v>87.8278431992136</v>
      </c>
      <c r="BV89" s="66" t="n">
        <f aca="false">MAX(C89:BU89)</f>
        <v>87.8278431992136</v>
      </c>
    </row>
    <row r="90" customFormat="false" ht="14.1" hidden="false" customHeight="true" outlineLevel="0" collapsed="false">
      <c r="A90" s="76" t="n">
        <v>35.65</v>
      </c>
      <c r="B90" s="77" t="n">
        <f aca="false">IF(A90-$E$3&lt;0,0,A90-$E$3)</f>
        <v>4.1</v>
      </c>
      <c r="C90" s="119"/>
      <c r="D90" s="89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 t="n">
        <v>23.3517130540039</v>
      </c>
      <c r="Q90" s="78" t="n">
        <v>25.0043521761576</v>
      </c>
      <c r="R90" s="78" t="n">
        <v>26.6364704170494</v>
      </c>
      <c r="S90" s="78" t="n">
        <v>28.2480635656253</v>
      </c>
      <c r="T90" s="78" t="n">
        <v>29.8497400508972</v>
      </c>
      <c r="U90" s="78" t="n">
        <v>31.439515774926</v>
      </c>
      <c r="V90" s="78" t="n">
        <v>33.0106771821984</v>
      </c>
      <c r="W90" s="78" t="n">
        <v>34.5631918695736</v>
      </c>
      <c r="X90" s="78" t="n">
        <v>36.0970257311227</v>
      </c>
      <c r="Y90" s="78" t="n">
        <v>37.6121428810868</v>
      </c>
      <c r="Z90" s="78" t="n">
        <v>39.1085055721702</v>
      </c>
      <c r="AA90" s="78" t="n">
        <v>40.5860741088079</v>
      </c>
      <c r="AB90" s="78" t="n">
        <v>42.0448067550096</v>
      </c>
      <c r="AC90" s="78" t="n">
        <v>43.4846596363445</v>
      </c>
      <c r="AD90" s="78" t="n">
        <v>44.9055866355887</v>
      </c>
      <c r="AE90" s="78" t="n">
        <v>46.3075392815078</v>
      </c>
      <c r="AF90" s="78" t="n">
        <v>47.6904666301927</v>
      </c>
      <c r="AG90" s="78" t="n">
        <v>49.0543151383083</v>
      </c>
      <c r="AH90" s="78" t="n">
        <v>50.3990285275421</v>
      </c>
      <c r="AI90" s="78" t="n">
        <v>51.7245476394669</v>
      </c>
      <c r="AJ90" s="78" t="n">
        <v>53.0308102799418</v>
      </c>
      <c r="AK90" s="78" t="n">
        <v>54.317751052077</v>
      </c>
      <c r="AL90" s="78" t="n">
        <v>55.585301176676</v>
      </c>
      <c r="AM90" s="78" t="n">
        <v>56.8333882989423</v>
      </c>
      <c r="AN90" s="78" t="n">
        <v>58.0619362800875</v>
      </c>
      <c r="AO90" s="78" t="n">
        <v>59.2708649723151</v>
      </c>
      <c r="AP90" s="78" t="n">
        <v>60.4600899754595</v>
      </c>
      <c r="AQ90" s="78" t="n">
        <v>61.6295223733386</v>
      </c>
      <c r="AR90" s="78" t="n">
        <v>62.7790684476243</v>
      </c>
      <c r="AS90" s="78" t="n">
        <v>63.9086293667385</v>
      </c>
      <c r="AT90" s="78" t="n">
        <v>65.0181008469372</v>
      </c>
      <c r="AU90" s="78" t="n">
        <v>66.1073727823451</v>
      </c>
      <c r="AV90" s="78" t="n">
        <v>67.1763288402322</v>
      </c>
      <c r="AW90" s="78" t="n">
        <v>68.2248460172697</v>
      </c>
      <c r="AX90" s="78" t="n">
        <v>69.2527941518521</v>
      </c>
      <c r="AY90" s="78" t="n">
        <v>70.2600353867953</v>
      </c>
      <c r="AZ90" s="78" t="n">
        <v>71.2464235757994</v>
      </c>
      <c r="BA90" s="78" t="n">
        <v>72.2118036259627</v>
      </c>
      <c r="BB90" s="78" t="n">
        <v>73.1560107673028</v>
      </c>
      <c r="BC90" s="78" t="n">
        <v>74.0788697386361</v>
      </c>
      <c r="BD90" s="78" t="n">
        <v>74.9801938772139</v>
      </c>
      <c r="BE90" s="78" t="n">
        <v>75.8597840971224</v>
      </c>
      <c r="BF90" s="78" t="n">
        <v>76.7174277385092</v>
      </c>
      <c r="BG90" s="78" t="n">
        <v>77.5528972660483</v>
      </c>
      <c r="BH90" s="78" t="n">
        <v>78.3659487904935</v>
      </c>
      <c r="BI90" s="78" t="n">
        <v>79.2473975878552</v>
      </c>
      <c r="BJ90" s="78" t="n">
        <v>80.1694286765305</v>
      </c>
      <c r="BK90" s="78" t="n">
        <v>81.0716272750012</v>
      </c>
      <c r="BL90" s="78" t="n">
        <v>81.9535474306936</v>
      </c>
      <c r="BM90" s="78" t="n">
        <v>82.8147116768538</v>
      </c>
      <c r="BN90" s="78" t="n">
        <v>83.65460713536</v>
      </c>
      <c r="BO90" s="78" t="n">
        <v>84.4726809093005</v>
      </c>
      <c r="BP90" s="78" t="n">
        <v>85.2683345896486</v>
      </c>
      <c r="BQ90" s="78" t="n">
        <v>86.0409176441332</v>
      </c>
      <c r="BR90" s="78" t="n">
        <v>86.7897193775637</v>
      </c>
      <c r="BS90" s="78" t="n">
        <v>87.513959040237</v>
      </c>
      <c r="BT90" s="78" t="n">
        <v>88.2127734967122</v>
      </c>
      <c r="BU90" s="82" t="n">
        <v>88.8852016216923</v>
      </c>
      <c r="BV90" s="66" t="n">
        <f aca="false">MAX(C90:BU90)</f>
        <v>88.8852016216923</v>
      </c>
    </row>
    <row r="91" customFormat="false" ht="14.1" hidden="false" customHeight="true" outlineLevel="0" collapsed="false">
      <c r="A91" s="76" t="n">
        <v>35.7</v>
      </c>
      <c r="B91" s="77" t="n">
        <f aca="false">IF(A91-$E$3&lt;0,0,A91-$E$3)</f>
        <v>4.15</v>
      </c>
      <c r="C91" s="119"/>
      <c r="D91" s="89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 t="n">
        <v>25.1764918291035</v>
      </c>
      <c r="R91" s="78" t="n">
        <v>26.8218617568684</v>
      </c>
      <c r="S91" s="78" t="n">
        <v>28.4468348943789</v>
      </c>
      <c r="T91" s="78" t="n">
        <v>30.0584431023814</v>
      </c>
      <c r="U91" s="78" t="n">
        <v>31.6615577732534</v>
      </c>
      <c r="V91" s="78" t="n">
        <v>33.2461804880389</v>
      </c>
      <c r="W91" s="78" t="n">
        <v>34.8122797957606</v>
      </c>
      <c r="X91" s="78" t="n">
        <v>36.359822610279</v>
      </c>
      <c r="Y91" s="78" t="n">
        <v>37.8887741374672</v>
      </c>
      <c r="Z91" s="78" t="n">
        <v>39.3990977980481</v>
      </c>
      <c r="AA91" s="78" t="n">
        <v>40.8907551457632</v>
      </c>
      <c r="AB91" s="78" t="n">
        <v>42.3637057805098</v>
      </c>
      <c r="AC91" s="78" t="n">
        <v>43.8179072560496</v>
      </c>
      <c r="AD91" s="78" t="n">
        <v>45.2533149818532</v>
      </c>
      <c r="AE91" s="78" t="n">
        <v>46.6698821186004</v>
      </c>
      <c r="AF91" s="78" t="n">
        <v>48.0675594668101</v>
      </c>
      <c r="AG91" s="78" t="n">
        <v>49.4462953480171</v>
      </c>
      <c r="AH91" s="78" t="n">
        <v>50.8060354778535</v>
      </c>
      <c r="AI91" s="78" t="n">
        <v>52.1467228303245</v>
      </c>
      <c r="AJ91" s="78" t="n">
        <v>53.4682974924885</v>
      </c>
      <c r="AK91" s="78" t="n">
        <v>54.7706965086688</v>
      </c>
      <c r="AL91" s="78" t="n">
        <v>56.0538537132183</v>
      </c>
      <c r="AM91" s="78" t="n">
        <v>57.3176995507542</v>
      </c>
      <c r="AN91" s="78" t="n">
        <v>58.5621608826453</v>
      </c>
      <c r="AO91" s="78" t="n">
        <v>59.7871607783903</v>
      </c>
      <c r="AP91" s="78" t="n">
        <v>60.9926182903606</v>
      </c>
      <c r="AQ91" s="78" t="n">
        <v>62.1784482101849</v>
      </c>
      <c r="AR91" s="78" t="n">
        <v>63.3445608048349</v>
      </c>
      <c r="AS91" s="78" t="n">
        <v>64.4908615302139</v>
      </c>
      <c r="AT91" s="78" t="n">
        <v>65.617250719755</v>
      </c>
      <c r="AU91" s="78" t="n">
        <v>66.7236232451917</v>
      </c>
      <c r="AV91" s="78" t="n">
        <v>67.8098681462597</v>
      </c>
      <c r="AW91" s="78" t="n">
        <v>68.8758682256216</v>
      </c>
      <c r="AX91" s="78" t="n">
        <v>69.9214996047503</v>
      </c>
      <c r="AY91" s="78" t="n">
        <v>70.9466312358538</v>
      </c>
      <c r="AZ91" s="78" t="n">
        <v>71.9511243641523</v>
      </c>
      <c r="BA91" s="78" t="n">
        <v>72.9348319338927</v>
      </c>
      <c r="BB91" s="78" t="n">
        <v>73.8975979303832</v>
      </c>
      <c r="BC91" s="78" t="n">
        <v>74.8392566490034</v>
      </c>
      <c r="BD91" s="78" t="n">
        <v>75.7596318805359</v>
      </c>
      <c r="BE91" s="78" t="n">
        <v>76.6585360002165</v>
      </c>
      <c r="BF91" s="78" t="n">
        <v>77.5357689455026</v>
      </c>
      <c r="BG91" s="78" t="n">
        <v>78.3911170646222</v>
      </c>
      <c r="BH91" s="78" t="n">
        <v>79.2243518143064</v>
      </c>
      <c r="BI91" s="78" t="n">
        <v>80.0352282805522</v>
      </c>
      <c r="BJ91" s="78" t="n">
        <v>80.9613725362798</v>
      </c>
      <c r="BK91" s="78" t="n">
        <v>81.8832483485846</v>
      </c>
      <c r="BL91" s="78" t="n">
        <v>82.7852950106123</v>
      </c>
      <c r="BM91" s="78" t="n">
        <v>83.6670666448909</v>
      </c>
      <c r="BN91" s="78" t="n">
        <v>84.5280858650749</v>
      </c>
      <c r="BO91" s="78" t="n">
        <v>85.3678398794149</v>
      </c>
      <c r="BP91" s="78" t="n">
        <v>86.1857758841109</v>
      </c>
      <c r="BQ91" s="78" t="n">
        <v>86.9812955709123</v>
      </c>
      <c r="BR91" s="78" t="n">
        <v>87.7537485171021</v>
      </c>
      <c r="BS91" s="78" t="n">
        <v>88.5024241471757</v>
      </c>
      <c r="BT91" s="78" t="n">
        <v>89.2265418429135</v>
      </c>
      <c r="BU91" s="82" t="n">
        <v>89.9252386142328</v>
      </c>
      <c r="BV91" s="66" t="n">
        <f aca="false">MAX(C91:BU91)</f>
        <v>89.9252386142328</v>
      </c>
    </row>
    <row r="92" customFormat="false" ht="14.1" hidden="false" customHeight="true" outlineLevel="0" collapsed="false">
      <c r="A92" s="76" t="n">
        <v>35.75</v>
      </c>
      <c r="B92" s="77" t="n">
        <f aca="false">IF(A92-$E$3&lt;0,0,A92-$E$3)</f>
        <v>4.2</v>
      </c>
      <c r="C92" s="119"/>
      <c r="D92" s="89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 t="n">
        <v>27.0058827831587</v>
      </c>
      <c r="S92" s="78" t="n">
        <v>28.6441262760971</v>
      </c>
      <c r="T92" s="78" t="n">
        <v>30.2655934597505</v>
      </c>
      <c r="U92" s="78" t="n">
        <v>31.8819360618648</v>
      </c>
      <c r="V92" s="78" t="n">
        <v>33.4799067010962</v>
      </c>
      <c r="W92" s="78" t="n">
        <v>35.0594748362613</v>
      </c>
      <c r="X92" s="78" t="n">
        <v>36.6206083549594</v>
      </c>
      <c r="Y92" s="78" t="n">
        <v>38.1632735046735</v>
      </c>
      <c r="Z92" s="78" t="n">
        <v>39.6874348198319</v>
      </c>
      <c r="AA92" s="78" t="n">
        <v>41.1930550445286</v>
      </c>
      <c r="AB92" s="78" t="n">
        <v>42.6800950505703</v>
      </c>
      <c r="AC92" s="78" t="n">
        <v>44.1485137504871</v>
      </c>
      <c r="AD92" s="78" t="n">
        <v>45.5982680051097</v>
      </c>
      <c r="AE92" s="78" t="n">
        <v>47.0293125252765</v>
      </c>
      <c r="AF92" s="78" t="n">
        <v>48.4415997671918</v>
      </c>
      <c r="AG92" s="78" t="n">
        <v>49.8350798209066</v>
      </c>
      <c r="AH92" s="78" t="n">
        <v>51.2097002913404</v>
      </c>
      <c r="AI92" s="78" t="n">
        <v>52.5654061712008</v>
      </c>
      <c r="AJ92" s="78" t="n">
        <v>53.90213970509</v>
      </c>
      <c r="AK92" s="78" t="n">
        <v>55.2198402440087</v>
      </c>
      <c r="AL92" s="78" t="n">
        <v>56.518444089382</v>
      </c>
      <c r="AM92" s="78" t="n">
        <v>57.7978843256316</v>
      </c>
      <c r="AN92" s="78" t="n">
        <v>59.0580906402069</v>
      </c>
      <c r="AO92" s="78" t="n">
        <v>60.2989891298595</v>
      </c>
      <c r="AP92" s="78" t="n">
        <v>61.5205020917989</v>
      </c>
      <c r="AQ92" s="78" t="n">
        <v>62.7225477981999</v>
      </c>
      <c r="AR92" s="78" t="n">
        <v>63.9050402523408</v>
      </c>
      <c r="AS92" s="78" t="n">
        <v>65.0678889244292</v>
      </c>
      <c r="AT92" s="78" t="n">
        <v>66.2109984649168</v>
      </c>
      <c r="AU92" s="78" t="n">
        <v>67.3342683928085</v>
      </c>
      <c r="AV92" s="78" t="n">
        <v>68.4375927561279</v>
      </c>
      <c r="AW92" s="78" t="n">
        <v>69.5208597612964</v>
      </c>
      <c r="AX92" s="78" t="n">
        <v>70.5839513677161</v>
      </c>
      <c r="AY92" s="78" t="n">
        <v>71.6267428432906</v>
      </c>
      <c r="AZ92" s="78" t="n">
        <v>72.6491022759656</v>
      </c>
      <c r="BA92" s="78" t="n">
        <v>73.6508900355962</v>
      </c>
      <c r="BB92" s="78" t="n">
        <v>74.6319581795264</v>
      </c>
      <c r="BC92" s="78" t="n">
        <v>75.5921497941594</v>
      </c>
      <c r="BD92" s="78" t="n">
        <v>76.5312982634707</v>
      </c>
      <c r="BE92" s="78" t="n">
        <v>77.4492264538101</v>
      </c>
      <c r="BF92" s="78" t="n">
        <v>78.3457458023815</v>
      </c>
      <c r="BG92" s="78" t="n">
        <v>79.2206552944015</v>
      </c>
      <c r="BH92" s="78" t="n">
        <v>80.0737403109902</v>
      </c>
      <c r="BI92" s="78" t="n">
        <v>80.9047713261952</v>
      </c>
      <c r="BJ92" s="78" t="n">
        <v>81.7440722583022</v>
      </c>
      <c r="BK92" s="78" t="n">
        <v>82.685200985072</v>
      </c>
      <c r="BL92" s="78" t="n">
        <v>83.6069215210062</v>
      </c>
      <c r="BM92" s="78" t="n">
        <v>84.5088162465909</v>
      </c>
      <c r="BN92" s="78" t="n">
        <v>85.3904393594556</v>
      </c>
      <c r="BO92" s="78" t="n">
        <v>86.2513135536635</v>
      </c>
      <c r="BP92" s="78" t="n">
        <v>87.0909261238374</v>
      </c>
      <c r="BQ92" s="78" t="n">
        <v>87.9087243592888</v>
      </c>
      <c r="BR92" s="78" t="n">
        <v>88.7041100525435</v>
      </c>
      <c r="BS92" s="78" t="n">
        <v>89.4764328904385</v>
      </c>
      <c r="BT92" s="78" t="n">
        <v>90.2249824171552</v>
      </c>
      <c r="BU92" s="82" t="n">
        <v>90.9489781459576</v>
      </c>
      <c r="BV92" s="66" t="n">
        <f aca="false">MAX(C92:BU92)</f>
        <v>90.9489781459576</v>
      </c>
    </row>
    <row r="93" customFormat="false" ht="14.1" hidden="false" customHeight="true" outlineLevel="0" collapsed="false">
      <c r="A93" s="76" t="n">
        <v>35.8</v>
      </c>
      <c r="B93" s="77" t="n">
        <f aca="false">IF(A93-$E$3&lt;0,0,A93-$E$3)</f>
        <v>4.25</v>
      </c>
      <c r="C93" s="119"/>
      <c r="D93" s="89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 t="n">
        <v>28.8399669107621</v>
      </c>
      <c r="T93" s="78" t="n">
        <v>30.4712218563363</v>
      </c>
      <c r="U93" s="78" t="n">
        <v>32.1006837791375</v>
      </c>
      <c r="V93" s="78" t="n">
        <v>33.7118914577187</v>
      </c>
      <c r="W93" s="78" t="n">
        <v>35.3048152060136</v>
      </c>
      <c r="X93" s="78" t="n">
        <v>36.8794238420488</v>
      </c>
      <c r="Y93" s="78" t="n">
        <v>38.4356846079099</v>
      </c>
      <c r="Z93" s="78" t="n">
        <v>39.9735631007364</v>
      </c>
      <c r="AA93" s="78" t="n">
        <v>41.4930231996742</v>
      </c>
      <c r="AB93" s="78" t="n">
        <v>42.9940269884811</v>
      </c>
      <c r="AC93" s="78" t="n">
        <v>44.4765346734565</v>
      </c>
      <c r="AD93" s="78" t="n">
        <v>45.9405044963276</v>
      </c>
      <c r="AE93" s="78" t="n">
        <v>47.3858926416998</v>
      </c>
      <c r="AF93" s="78" t="n">
        <v>48.8126531386296</v>
      </c>
      <c r="AG93" s="78" t="n">
        <v>50.2207377558444</v>
      </c>
      <c r="AH93" s="78" t="n">
        <v>51.6100958900785</v>
      </c>
      <c r="AI93" s="78" t="n">
        <v>52.9806744469439</v>
      </c>
      <c r="AJ93" s="78" t="n">
        <v>54.3324177136927</v>
      </c>
      <c r="AK93" s="78" t="n">
        <v>55.6652672231587</v>
      </c>
      <c r="AL93" s="78" t="n">
        <v>56.9791616080895</v>
      </c>
      <c r="AM93" s="78" t="n">
        <v>58.2740364449927</v>
      </c>
      <c r="AN93" s="78" t="n">
        <v>59.5498240865195</v>
      </c>
      <c r="AO93" s="78" t="n">
        <v>60.806453481299</v>
      </c>
      <c r="AP93" s="78" t="n">
        <v>62.0438499800054</v>
      </c>
      <c r="AQ93" s="78" t="n">
        <v>63.2619351262965</v>
      </c>
      <c r="AR93" s="78" t="n">
        <v>64.4606264310933</v>
      </c>
      <c r="AS93" s="78" t="n">
        <v>65.6398371284783</v>
      </c>
      <c r="AT93" s="78" t="n">
        <v>66.7994759112683</v>
      </c>
      <c r="AU93" s="78" t="n">
        <v>67.939446644063</v>
      </c>
      <c r="AV93" s="78" t="n">
        <v>69.0596480512743</v>
      </c>
      <c r="AW93" s="78" t="n">
        <v>70.1599733772939</v>
      </c>
      <c r="AX93" s="78" t="n">
        <v>71.2403100155599</v>
      </c>
      <c r="AY93" s="78" t="n">
        <v>72.300539102807</v>
      </c>
      <c r="AZ93" s="78" t="n">
        <v>73.3405350742358</v>
      </c>
      <c r="BA93" s="78" t="n">
        <v>74.3601651746793</v>
      </c>
      <c r="BB93" s="78" t="n">
        <v>75.3592889200739</v>
      </c>
      <c r="BC93" s="78" t="n">
        <v>76.3377575026154</v>
      </c>
      <c r="BD93" s="78" t="n">
        <v>77.2954131318787</v>
      </c>
      <c r="BE93" s="78" t="n">
        <v>78.23208830285</v>
      </c>
      <c r="BF93" s="78" t="n">
        <v>79.1476049802131</v>
      </c>
      <c r="BG93" s="78" t="n">
        <v>80.0417736862782</v>
      </c>
      <c r="BH93" s="78" t="n">
        <v>80.9143924775478</v>
      </c>
      <c r="BI93" s="78" t="n">
        <v>81.7652457919703</v>
      </c>
      <c r="BJ93" s="78" t="n">
        <v>82.5941031452777</v>
      </c>
      <c r="BK93" s="78" t="n">
        <v>83.4778451863725</v>
      </c>
      <c r="BL93" s="78" t="n">
        <v>84.4188153671978</v>
      </c>
      <c r="BM93" s="78" t="n">
        <v>85.3403806267613</v>
      </c>
      <c r="BN93" s="78" t="n">
        <v>86.242123415903</v>
      </c>
      <c r="BO93" s="78" t="n">
        <v>87.1235980073538</v>
      </c>
      <c r="BP93" s="78" t="n">
        <v>87.9843271755856</v>
      </c>
      <c r="BQ93" s="78" t="n">
        <v>88.8237983015933</v>
      </c>
      <c r="BR93" s="78" t="n">
        <v>89.6414587678003</v>
      </c>
      <c r="BS93" s="78" t="n">
        <v>90.4367104675083</v>
      </c>
      <c r="BT93" s="78" t="n">
        <v>91.2089031971085</v>
      </c>
      <c r="BU93" s="82" t="n">
        <v>91.9573266204682</v>
      </c>
      <c r="BV93" s="66" t="n">
        <f aca="false">MAX(C93:BU93)</f>
        <v>91.9573266204682</v>
      </c>
    </row>
    <row r="94" customFormat="false" ht="14.1" hidden="false" customHeight="true" outlineLevel="0" collapsed="false">
      <c r="A94" s="76" t="n">
        <v>35.85</v>
      </c>
      <c r="B94" s="77" t="n">
        <f aca="false">IF(A94-$E$3&lt;0,0,A94-$E$3)</f>
        <v>4.3</v>
      </c>
      <c r="C94" s="119"/>
      <c r="D94" s="89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 t="n">
        <v>30.6788198112193</v>
      </c>
      <c r="U94" s="78" t="n">
        <v>32.3178329680253</v>
      </c>
      <c r="V94" s="78" t="n">
        <v>33.9421692089949</v>
      </c>
      <c r="W94" s="78" t="n">
        <v>35.5483378410129</v>
      </c>
      <c r="X94" s="78" t="n">
        <v>37.1363085717588</v>
      </c>
      <c r="Y94" s="78" t="n">
        <v>38.7060495937058</v>
      </c>
      <c r="Z94" s="78" t="n">
        <v>40.2575275187805</v>
      </c>
      <c r="AA94" s="78" t="n">
        <v>41.7907073092539</v>
      </c>
      <c r="AB94" s="78" t="n">
        <v>43.3055522045876</v>
      </c>
      <c r="AC94" s="78" t="n">
        <v>44.8020236439284</v>
      </c>
      <c r="AD94" s="78" t="n">
        <v>46.2800811839218</v>
      </c>
      <c r="AE94" s="78" t="n">
        <v>47.7396824114793</v>
      </c>
      <c r="AF94" s="78" t="n">
        <v>49.1807828511036</v>
      </c>
      <c r="AG94" s="78" t="n">
        <v>50.6033358663318</v>
      </c>
      <c r="AH94" s="78" t="n">
        <v>52.0072925548202</v>
      </c>
      <c r="AI94" s="78" t="n">
        <v>53.3926016365394</v>
      </c>
      <c r="AJ94" s="78" t="n">
        <v>54.7592093344979</v>
      </c>
      <c r="AK94" s="78" t="n">
        <v>56.1070592473517</v>
      </c>
      <c r="AL94" s="78" t="n">
        <v>57.4360922131854</v>
      </c>
      <c r="AM94" s="78" t="n">
        <v>58.7462461636776</v>
      </c>
      <c r="AN94" s="78" t="n">
        <v>60.0374559677714</v>
      </c>
      <c r="AO94" s="78" t="n">
        <v>61.3096532638752</v>
      </c>
      <c r="AP94" s="78" t="n">
        <v>62.562766279505</v>
      </c>
      <c r="AQ94" s="78" t="n">
        <v>63.7967196371502</v>
      </c>
      <c r="AR94" s="78" t="n">
        <v>65.0114341450016</v>
      </c>
      <c r="AS94" s="78" t="n">
        <v>66.2068265710081</v>
      </c>
      <c r="AT94" s="78" t="n">
        <v>67.3828093985425</v>
      </c>
      <c r="AU94" s="78" t="n">
        <v>68.5392905617281</v>
      </c>
      <c r="AV94" s="78" t="n">
        <v>69.6761731582296</v>
      </c>
      <c r="AW94" s="78" t="n">
        <v>70.7933551370081</v>
      </c>
      <c r="AX94" s="78" t="n">
        <v>71.8907289582016</v>
      </c>
      <c r="AY94" s="78" t="n">
        <v>72.9681812218862</v>
      </c>
      <c r="AZ94" s="78" t="n">
        <v>74.0255922620043</v>
      </c>
      <c r="BA94" s="78" t="n">
        <v>75.0628357011915</v>
      </c>
      <c r="BB94" s="78" t="n">
        <v>76.0797779615807</v>
      </c>
      <c r="BC94" s="78" t="n">
        <v>77.0762777258873</v>
      </c>
      <c r="BD94" s="78" t="n">
        <v>78.0521853421546</v>
      </c>
      <c r="BE94" s="78" t="n">
        <v>79.0073421644363</v>
      </c>
      <c r="BF94" s="78" t="n">
        <v>79.9415798203614</v>
      </c>
      <c r="BG94" s="78" t="n">
        <v>80.8547193949213</v>
      </c>
      <c r="BH94" s="78" t="n">
        <v>81.7465705178628</v>
      </c>
      <c r="BI94" s="78" t="n">
        <v>82.6169303396806</v>
      </c>
      <c r="BJ94" s="78" t="n">
        <v>83.4655823782527</v>
      </c>
      <c r="BK94" s="78" t="n">
        <v>84.2922952145128</v>
      </c>
      <c r="BL94" s="78" t="n">
        <v>85.2213376251531</v>
      </c>
      <c r="BM94" s="78" t="n">
        <v>86.1621492600339</v>
      </c>
      <c r="BN94" s="78" t="n">
        <v>87.0835592432268</v>
      </c>
      <c r="BO94" s="78" t="n">
        <v>87.9851500959256</v>
      </c>
      <c r="BP94" s="78" t="n">
        <v>88.8664761659624</v>
      </c>
      <c r="BQ94" s="78" t="n">
        <v>89.7270603082181</v>
      </c>
      <c r="BR94" s="78" t="n">
        <v>90.5663899900597</v>
      </c>
      <c r="BS94" s="78" t="n">
        <v>91.3839126870221</v>
      </c>
      <c r="BT94" s="78" t="n">
        <v>92.1790303931835</v>
      </c>
      <c r="BU94" s="82" t="n">
        <v>92.9510930144889</v>
      </c>
      <c r="BV94" s="66" t="n">
        <f aca="false">MAX(C94:BU94)</f>
        <v>92.9510930144889</v>
      </c>
    </row>
    <row r="95" customFormat="false" ht="14.1" hidden="false" customHeight="true" outlineLevel="0" collapsed="false">
      <c r="A95" s="76" t="n">
        <v>35.9</v>
      </c>
      <c r="B95" s="77" t="n">
        <f aca="false">IF(A95-$E$3&lt;0,0,A95-$E$3)</f>
        <v>4.35</v>
      </c>
      <c r="C95" s="119"/>
      <c r="D95" s="89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 t="n">
        <v>32.5334146259407</v>
      </c>
      <c r="V95" s="78" t="n">
        <v>34.1707732750581</v>
      </c>
      <c r="W95" s="78" t="n">
        <v>35.7900784572772</v>
      </c>
      <c r="X95" s="78" t="n">
        <v>37.3913007315114</v>
      </c>
      <c r="Y95" s="78" t="n">
        <v>38.9744091989939</v>
      </c>
      <c r="Z95" s="78" t="n">
        <v>40.5393714413564</v>
      </c>
      <c r="AA95" s="78" t="n">
        <v>42.0861534551913</v>
      </c>
      <c r="AB95" s="78" t="n">
        <v>43.6147195828428</v>
      </c>
      <c r="AC95" s="78" t="n">
        <v>45.1250324391486</v>
      </c>
      <c r="AD95" s="78" t="n">
        <v>46.6170528338265</v>
      </c>
      <c r="AE95" s="78" t="n">
        <v>48.0907396891759</v>
      </c>
      <c r="AF95" s="78" t="n">
        <v>49.546049952728</v>
      </c>
      <c r="AG95" s="78" t="n">
        <v>50.9829385044495</v>
      </c>
      <c r="AH95" s="78" t="n">
        <v>52.40135805806</v>
      </c>
      <c r="AI95" s="78" t="n">
        <v>53.8012590559847</v>
      </c>
      <c r="AJ95" s="78" t="n">
        <v>55.1825895574122</v>
      </c>
      <c r="AK95" s="78" t="n">
        <v>56.5452951188761</v>
      </c>
      <c r="AL95" s="78" t="n">
        <v>57.8893186667142</v>
      </c>
      <c r="AM95" s="78" t="n">
        <v>59.2146003606947</v>
      </c>
      <c r="AN95" s="78" t="n">
        <v>60.521077448018</v>
      </c>
      <c r="AO95" s="78" t="n">
        <v>61.8086841068175</v>
      </c>
      <c r="AP95" s="78" t="n">
        <v>63.077351278182</v>
      </c>
      <c r="AQ95" s="78" t="n">
        <v>64.3270064856112</v>
      </c>
      <c r="AR95" s="78" t="n">
        <v>65.5575736406859</v>
      </c>
      <c r="AS95" s="78" t="n">
        <v>66.7689728335898</v>
      </c>
      <c r="AT95" s="78" t="n">
        <v>67.9611201069517</v>
      </c>
      <c r="AU95" s="78" t="n">
        <v>69.1339272112832</v>
      </c>
      <c r="AV95" s="78" t="n">
        <v>70.2873013400672</v>
      </c>
      <c r="AW95" s="78" t="n">
        <v>71.421144842297</v>
      </c>
      <c r="AX95" s="78" t="n">
        <v>72.5353549099659</v>
      </c>
      <c r="AY95" s="78" t="n">
        <v>73.6298232376677</v>
      </c>
      <c r="AZ95" s="78" t="n">
        <v>74.7044356510616</v>
      </c>
      <c r="BA95" s="78" t="n">
        <v>75.7590717004873</v>
      </c>
      <c r="BB95" s="78" t="n">
        <v>76.793604215459</v>
      </c>
      <c r="BC95" s="78" t="n">
        <v>77.8078988151181</v>
      </c>
      <c r="BD95" s="78" t="n">
        <v>78.8018133689429</v>
      </c>
      <c r="BE95" s="78" t="n">
        <v>79.7751974010962</v>
      </c>
      <c r="BF95" s="78" t="n">
        <v>80.7278914306826</v>
      </c>
      <c r="BG95" s="78" t="n">
        <v>81.6597262388605</v>
      </c>
      <c r="BH95" s="78" t="n">
        <v>82.570522052144</v>
      </c>
      <c r="BI95" s="78" t="n">
        <v>83.4600876292777</v>
      </c>
      <c r="BJ95" s="78" t="n">
        <v>84.3282192366712</v>
      </c>
      <c r="BK95" s="78" t="n">
        <v>85.1746994944368</v>
      </c>
      <c r="BL95" s="78" t="n">
        <v>86.0148248810491</v>
      </c>
      <c r="BM95" s="78" t="n">
        <v>86.9744842633643</v>
      </c>
      <c r="BN95" s="78" t="n">
        <v>87.9151373523005</v>
      </c>
      <c r="BO95" s="78" t="n">
        <v>88.8363920591229</v>
      </c>
      <c r="BP95" s="78" t="n">
        <v>89.7378309753786</v>
      </c>
      <c r="BQ95" s="78" t="n">
        <v>90.6190085240016</v>
      </c>
      <c r="BR95" s="78" t="n">
        <v>91.4794476402812</v>
      </c>
      <c r="BS95" s="78" t="n">
        <v>92.3186358779567</v>
      </c>
      <c r="BT95" s="78" t="n">
        <v>93.1360208056746</v>
      </c>
      <c r="BU95" s="82" t="n">
        <v>93.9310045182891</v>
      </c>
      <c r="BV95" s="66" t="n">
        <f aca="false">MAX(C95:BU95)</f>
        <v>93.9310045182891</v>
      </c>
    </row>
    <row r="96" customFormat="false" ht="14.1" hidden="false" customHeight="true" outlineLevel="0" collapsed="false">
      <c r="A96" s="76" t="n">
        <v>35.95</v>
      </c>
      <c r="B96" s="77" t="n">
        <f aca="false">IF(A96-$E$3&lt;0,0,A96-$E$3)</f>
        <v>4.4</v>
      </c>
      <c r="C96" s="119"/>
      <c r="D96" s="89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 t="n">
        <v>34.3977358962383</v>
      </c>
      <c r="W96" s="78" t="n">
        <v>36.0300716063674</v>
      </c>
      <c r="X96" s="78" t="n">
        <v>37.644437256063</v>
      </c>
      <c r="Y96" s="78" t="n">
        <v>39.2408028160925</v>
      </c>
      <c r="Z96" s="78" t="n">
        <v>40.8191367953461</v>
      </c>
      <c r="AA96" s="78" t="n">
        <v>42.3794061788237</v>
      </c>
      <c r="AB96" s="78" t="n">
        <v>43.9215763621031</v>
      </c>
      <c r="AC96" s="78" t="n">
        <v>45.4456110820337</v>
      </c>
      <c r="AD96" s="78" t="n">
        <v>46.9514723433764</v>
      </c>
      <c r="AE96" s="78" t="n">
        <v>48.439120341085</v>
      </c>
      <c r="AF96" s="78" t="n">
        <v>49.9085133778981</v>
      </c>
      <c r="AG96" s="78" t="n">
        <v>51.3596077768758</v>
      </c>
      <c r="AH96" s="78" t="n">
        <v>52.7923577884853</v>
      </c>
      <c r="AI96" s="78" t="n">
        <v>54.2067154917949</v>
      </c>
      <c r="AJ96" s="78" t="n">
        <v>55.6026306892985</v>
      </c>
      <c r="AK96" s="78" t="n">
        <v>56.9800507948405</v>
      </c>
      <c r="AL96" s="78" t="n">
        <v>58.3389207140574</v>
      </c>
      <c r="AM96" s="78" t="n">
        <v>59.6791827166923</v>
      </c>
      <c r="AN96" s="78" t="n">
        <v>61.0007763000689</v>
      </c>
      <c r="AO96" s="78" t="n">
        <v>62.3036380429353</v>
      </c>
      <c r="AP96" s="78" t="n">
        <v>63.5877014487989</v>
      </c>
      <c r="AQ96" s="78" t="n">
        <v>64.852896777775</v>
      </c>
      <c r="AR96" s="78" t="n">
        <v>66.0991508658608</v>
      </c>
      <c r="AS96" s="78" t="n">
        <v>67.3263869304152</v>
      </c>
      <c r="AT96" s="78" t="n">
        <v>68.5345243604807</v>
      </c>
      <c r="AU96" s="78" t="n">
        <v>69.7234784904154</v>
      </c>
      <c r="AV96" s="78" t="n">
        <v>70.8931603551099</v>
      </c>
      <c r="AW96" s="78" t="n">
        <v>72.0434764248444</v>
      </c>
      <c r="AX96" s="78" t="n">
        <v>73.1743283175817</v>
      </c>
      <c r="AY96" s="78" t="n">
        <v>74.2856124862003</v>
      </c>
      <c r="AZ96" s="78" t="n">
        <v>75.3772198778215</v>
      </c>
      <c r="BA96" s="78" t="n">
        <v>76.4490355619868</v>
      </c>
      <c r="BB96" s="78" t="n">
        <v>77.5009383239682</v>
      </c>
      <c r="BC96" s="78" t="n">
        <v>78.53280021894</v>
      </c>
      <c r="BD96" s="78" t="n">
        <v>79.5444860820882</v>
      </c>
      <c r="BE96" s="78" t="n">
        <v>80.5358529889571</v>
      </c>
      <c r="BF96" s="78" t="n">
        <v>81.5067496594095</v>
      </c>
      <c r="BG96" s="78" t="n">
        <v>82.4570157974721</v>
      </c>
      <c r="BH96" s="78" t="n">
        <v>83.3864813580067</v>
      </c>
      <c r="BI96" s="78" t="n">
        <v>84.2949657295428</v>
      </c>
      <c r="BJ96" s="78" t="n">
        <v>85.1822768206479</v>
      </c>
      <c r="BK96" s="78" t="n">
        <v>86.0482100348227</v>
      </c>
      <c r="BL96" s="78" t="n">
        <v>86.8925471159579</v>
      </c>
      <c r="BM96" s="78" t="n">
        <v>87.7777232364489</v>
      </c>
      <c r="BN96" s="78" t="n">
        <v>88.7372208693317</v>
      </c>
      <c r="BO96" s="78" t="n">
        <v>89.6777154123234</v>
      </c>
      <c r="BP96" s="78" t="n">
        <v>90.5988148427752</v>
      </c>
      <c r="BQ96" s="78" t="n">
        <v>91.5001018225879</v>
      </c>
      <c r="BR96" s="78" t="n">
        <v>92.381130849797</v>
      </c>
      <c r="BS96" s="78" t="n">
        <v>93.2414249401005</v>
      </c>
      <c r="BT96" s="78" t="n">
        <v>94.0804717336098</v>
      </c>
      <c r="BU96" s="82" t="n">
        <v>94.8977188920832</v>
      </c>
      <c r="BV96" s="66" t="n">
        <f aca="false">MAX(C96:BU96)</f>
        <v>94.8977188920832</v>
      </c>
    </row>
    <row r="97" customFormat="false" ht="14.1" hidden="false" customHeight="true" outlineLevel="0" collapsed="false">
      <c r="A97" s="76" t="n">
        <v>36</v>
      </c>
      <c r="B97" s="120" t="n">
        <f aca="false">IF(A97-$E$3&lt;0,0,A97-$E$3)</f>
        <v>4.45</v>
      </c>
      <c r="C97" s="121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 t="n">
        <v>36.2683507277043</v>
      </c>
      <c r="X97" s="122" t="n">
        <v>37.895753884137</v>
      </c>
      <c r="Y97" s="122" t="n">
        <v>39.5052685538874</v>
      </c>
      <c r="Z97" s="122" t="n">
        <v>41.0968641331032</v>
      </c>
      <c r="AA97" s="122" t="n">
        <v>42.6705085519584</v>
      </c>
      <c r="AB97" s="122" t="n">
        <v>44.2261682125523</v>
      </c>
      <c r="AC97" s="122" t="n">
        <v>45.7638079232853</v>
      </c>
      <c r="AD97" s="122" t="n">
        <v>47.2833908294575</v>
      </c>
      <c r="AE97" s="122" t="n">
        <v>48.7848783398095</v>
      </c>
      <c r="AF97" s="122" t="n">
        <v>50.2682300487016</v>
      </c>
      <c r="AG97" s="122" t="n">
        <v>51.7334036535986</v>
      </c>
      <c r="AH97" s="122" t="n">
        <v>53.1803548674968</v>
      </c>
      <c r="AI97" s="122" t="n">
        <v>54.6090373258927</v>
      </c>
      <c r="AJ97" s="122" t="n">
        <v>56.0194024878586</v>
      </c>
      <c r="AK97" s="122" t="n">
        <v>57.4113995307417</v>
      </c>
      <c r="AL97" s="122" t="n">
        <v>58.7849752379587</v>
      </c>
      <c r="AM97" s="122" t="n">
        <v>60.1400738793022</v>
      </c>
      <c r="AN97" s="122" t="n">
        <v>61.4766370831139</v>
      </c>
      <c r="AO97" s="122" t="n">
        <v>62.7946036996104</v>
      </c>
      <c r="AP97" s="122" t="n">
        <v>64.0939096545728</v>
      </c>
      <c r="AQ97" s="122" t="n">
        <v>65.3744877925204</v>
      </c>
      <c r="AR97" s="122" t="n">
        <v>66.6362677083903</v>
      </c>
      <c r="AS97" s="122" t="n">
        <v>67.8791755666347</v>
      </c>
      <c r="AT97" s="122" t="n">
        <v>69.1031339065149</v>
      </c>
      <c r="AU97" s="122" t="n">
        <v>70.3080614322289</v>
      </c>
      <c r="AV97" s="122" t="n">
        <v>71.4938727863391</v>
      </c>
      <c r="AW97" s="122" t="n">
        <v>72.6604783047747</v>
      </c>
      <c r="AX97" s="122" t="n">
        <v>73.8077837514621</v>
      </c>
      <c r="AY97" s="122" t="n">
        <v>74.935690030381</v>
      </c>
      <c r="AZ97" s="122" t="n">
        <v>76.0440928725454</v>
      </c>
      <c r="BA97" s="122" t="n">
        <v>77.1328824950669</v>
      </c>
      <c r="BB97" s="122" t="n">
        <v>78.2019432290519</v>
      </c>
      <c r="BC97" s="122" t="n">
        <v>79.2511531126151</v>
      </c>
      <c r="BD97" s="122" t="n">
        <v>80.2803834447386</v>
      </c>
      <c r="BE97" s="122" t="n">
        <v>81.289498295048</v>
      </c>
      <c r="BF97" s="122" t="n">
        <v>82.2783539638057</v>
      </c>
      <c r="BG97" s="122" t="n">
        <v>83.2467983854954</v>
      </c>
      <c r="BH97" s="122" t="n">
        <v>84.1946704682666</v>
      </c>
      <c r="BI97" s="122" t="n">
        <v>85.1217993601794</v>
      </c>
      <c r="BJ97" s="122" t="n">
        <v>86.0280036315797</v>
      </c>
      <c r="BK97" s="122" t="n">
        <v>86.9130903609819</v>
      </c>
      <c r="BL97" s="122" t="n">
        <v>87.7768541094394</v>
      </c>
      <c r="BM97" s="122" t="n">
        <v>88.6190757654397</v>
      </c>
      <c r="BN97" s="122" t="n">
        <v>89.550148377058</v>
      </c>
      <c r="BO97" s="122" t="n">
        <v>90.5094842605084</v>
      </c>
      <c r="BP97" s="122" t="n">
        <v>91.4498202575556</v>
      </c>
      <c r="BQ97" s="122" t="n">
        <v>92.3707644116367</v>
      </c>
      <c r="BR97" s="122" t="n">
        <v>93.2718994550064</v>
      </c>
      <c r="BS97" s="122" t="n">
        <v>94.1527799608016</v>
      </c>
      <c r="BT97" s="122" t="n">
        <v>95.012929025129</v>
      </c>
      <c r="BU97" s="124" t="n">
        <v>95.8518343744722</v>
      </c>
      <c r="BV97" s="66" t="n">
        <f aca="false">MAX(C97:BU97)</f>
        <v>95.8518343744722</v>
      </c>
    </row>
    <row r="98" customFormat="false" ht="12" hidden="false" customHeight="false" outlineLevel="0" collapsed="false"/>
  </sheetData>
  <mergeCells count="11">
    <mergeCell ref="A5:A6"/>
    <mergeCell ref="B5:B6"/>
    <mergeCell ref="C5:BU5"/>
    <mergeCell ref="T8:AD9"/>
    <mergeCell ref="AH8:AR9"/>
    <mergeCell ref="T11:U12"/>
    <mergeCell ref="AH11:AI12"/>
    <mergeCell ref="T16:T17"/>
    <mergeCell ref="AH16:AH17"/>
    <mergeCell ref="AA21:AC21"/>
    <mergeCell ref="AO21:AQ21"/>
  </mergeCells>
  <printOptions headings="false" gridLines="false" gridLinesSet="true" horizontalCentered="true" verticalCentered="true"/>
  <pageMargins left="0.75" right="0.75" top="1" bottom="1" header="0.609722222222222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&amp;C&amp;12CAPACIDAD DE UNA COMPUERTA DE ALIVIADERO
PRESA DE PUNTE NUEVO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W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E11" activeCellId="0" sqref="E11"/>
    </sheetView>
  </sheetViews>
  <sheetFormatPr defaultRowHeight="11.25" zeroHeight="false" outlineLevelRow="0" outlineLevelCol="0"/>
  <cols>
    <col collapsed="false" customWidth="true" hidden="false" outlineLevel="0" max="1" min="1" style="51" width="8.98"/>
    <col collapsed="false" customWidth="true" hidden="false" outlineLevel="0" max="2" min="2" style="51" width="5.7"/>
    <col collapsed="false" customWidth="true" hidden="false" outlineLevel="0" max="73" min="3" style="52" width="5.7"/>
    <col collapsed="false" customWidth="true" hidden="false" outlineLevel="0" max="257" min="74" style="52" width="11.4"/>
    <col collapsed="false" customWidth="true" hidden="false" outlineLevel="0" max="1025" min="258" style="0" width="11.4"/>
  </cols>
  <sheetData>
    <row r="1" customFormat="false" ht="11.25" hidden="false" customHeight="false" outlineLevel="0" collapsed="false">
      <c r="A1" s="53"/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</row>
    <row r="2" customFormat="false" ht="11.25" hidden="false" customHeight="false" outlineLevel="0" collapsed="false">
      <c r="A2" s="53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12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</row>
    <row r="3" customFormat="false" ht="11.25" hidden="false" customHeight="false" outlineLevel="0" collapsed="false">
      <c r="A3" s="56" t="s">
        <v>20</v>
      </c>
      <c r="B3" s="56" t="n">
        <v>6.02</v>
      </c>
      <c r="C3" s="57"/>
      <c r="D3" s="58" t="s">
        <v>21</v>
      </c>
      <c r="E3" s="57" t="n">
        <v>31.58</v>
      </c>
      <c r="F3" s="59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</row>
    <row r="4" customFormat="false" ht="12" hidden="false" customHeight="false" outlineLevel="0" collapsed="false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</row>
    <row r="5" s="62" customFormat="true" ht="14.1" hidden="false" customHeight="true" outlineLevel="0" collapsed="false">
      <c r="A5" s="60" t="s">
        <v>7</v>
      </c>
      <c r="B5" s="60" t="s">
        <v>22</v>
      </c>
      <c r="C5" s="61" t="s">
        <v>23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52"/>
    </row>
    <row r="6" s="67" customFormat="true" ht="14.1" hidden="false" customHeight="true" outlineLevel="0" collapsed="false">
      <c r="A6" s="60"/>
      <c r="B6" s="60"/>
      <c r="C6" s="63" t="n">
        <v>0</v>
      </c>
      <c r="D6" s="64" t="n">
        <v>0.05</v>
      </c>
      <c r="E6" s="64" t="n">
        <v>0.1</v>
      </c>
      <c r="F6" s="64" t="n">
        <v>0.15</v>
      </c>
      <c r="G6" s="64" t="n">
        <v>0.2</v>
      </c>
      <c r="H6" s="64" t="n">
        <v>0.25</v>
      </c>
      <c r="I6" s="64" t="n">
        <v>0.3</v>
      </c>
      <c r="J6" s="64" t="n">
        <v>0.35</v>
      </c>
      <c r="K6" s="64" t="n">
        <v>0.4</v>
      </c>
      <c r="L6" s="64" t="n">
        <v>0.45</v>
      </c>
      <c r="M6" s="64" t="n">
        <v>0.5</v>
      </c>
      <c r="N6" s="64" t="n">
        <v>0.55</v>
      </c>
      <c r="O6" s="64" t="n">
        <v>0.6</v>
      </c>
      <c r="P6" s="64" t="n">
        <v>0.65</v>
      </c>
      <c r="Q6" s="64" t="n">
        <v>0.7</v>
      </c>
      <c r="R6" s="64" t="n">
        <v>0.75</v>
      </c>
      <c r="S6" s="64" t="n">
        <v>0.8</v>
      </c>
      <c r="T6" s="64" t="n">
        <v>0.85</v>
      </c>
      <c r="U6" s="64" t="n">
        <v>0.9</v>
      </c>
      <c r="V6" s="64" t="n">
        <v>0.95</v>
      </c>
      <c r="W6" s="64" t="n">
        <v>1</v>
      </c>
      <c r="X6" s="64" t="n">
        <v>1.05</v>
      </c>
      <c r="Y6" s="64" t="n">
        <v>1.1</v>
      </c>
      <c r="Z6" s="64" t="n">
        <v>1.15</v>
      </c>
      <c r="AA6" s="64" t="n">
        <v>1.2</v>
      </c>
      <c r="AB6" s="64" t="n">
        <v>1.25</v>
      </c>
      <c r="AC6" s="64" t="n">
        <v>1.3</v>
      </c>
      <c r="AD6" s="64" t="n">
        <v>1.35</v>
      </c>
      <c r="AE6" s="64" t="n">
        <v>1.4</v>
      </c>
      <c r="AF6" s="64" t="n">
        <v>1.45</v>
      </c>
      <c r="AG6" s="64" t="n">
        <v>1.5</v>
      </c>
      <c r="AH6" s="64" t="n">
        <v>1.55</v>
      </c>
      <c r="AI6" s="64" t="n">
        <v>1.6</v>
      </c>
      <c r="AJ6" s="64" t="n">
        <v>1.65</v>
      </c>
      <c r="AK6" s="64" t="n">
        <v>1.7</v>
      </c>
      <c r="AL6" s="64" t="n">
        <v>1.75</v>
      </c>
      <c r="AM6" s="64" t="n">
        <v>1.8</v>
      </c>
      <c r="AN6" s="64" t="n">
        <v>1.85</v>
      </c>
      <c r="AO6" s="64" t="n">
        <v>1.9</v>
      </c>
      <c r="AP6" s="64" t="n">
        <v>1.95</v>
      </c>
      <c r="AQ6" s="64" t="n">
        <v>2</v>
      </c>
      <c r="AR6" s="64" t="n">
        <v>2.05</v>
      </c>
      <c r="AS6" s="64" t="n">
        <v>2.1</v>
      </c>
      <c r="AT6" s="64" t="n">
        <v>2.15</v>
      </c>
      <c r="AU6" s="64" t="n">
        <v>2.2</v>
      </c>
      <c r="AV6" s="64" t="n">
        <v>2.25</v>
      </c>
      <c r="AW6" s="64" t="n">
        <v>2.3</v>
      </c>
      <c r="AX6" s="64" t="n">
        <v>2.35</v>
      </c>
      <c r="AY6" s="64" t="n">
        <v>2.4</v>
      </c>
      <c r="AZ6" s="64" t="n">
        <v>2.45</v>
      </c>
      <c r="BA6" s="64" t="n">
        <v>2.5</v>
      </c>
      <c r="BB6" s="64" t="n">
        <v>2.55</v>
      </c>
      <c r="BC6" s="64" t="n">
        <v>2.6</v>
      </c>
      <c r="BD6" s="64" t="n">
        <v>2.65</v>
      </c>
      <c r="BE6" s="64" t="n">
        <v>2.7</v>
      </c>
      <c r="BF6" s="64" t="n">
        <v>2.75</v>
      </c>
      <c r="BG6" s="64" t="n">
        <v>2.8</v>
      </c>
      <c r="BH6" s="64" t="n">
        <v>2.85</v>
      </c>
      <c r="BI6" s="64" t="n">
        <v>2.9</v>
      </c>
      <c r="BJ6" s="64" t="n">
        <v>2.95</v>
      </c>
      <c r="BK6" s="64" t="n">
        <v>3</v>
      </c>
      <c r="BL6" s="64" t="n">
        <v>3.05</v>
      </c>
      <c r="BM6" s="64" t="n">
        <v>3.1</v>
      </c>
      <c r="BN6" s="64" t="n">
        <v>3.15</v>
      </c>
      <c r="BO6" s="64" t="n">
        <v>3.2</v>
      </c>
      <c r="BP6" s="64" t="n">
        <v>3.25</v>
      </c>
      <c r="BQ6" s="64" t="n">
        <v>3.3</v>
      </c>
      <c r="BR6" s="64" t="n">
        <v>3.35</v>
      </c>
      <c r="BS6" s="64" t="n">
        <v>3.4</v>
      </c>
      <c r="BT6" s="64" t="n">
        <v>3.45</v>
      </c>
      <c r="BU6" s="65" t="n">
        <v>3.5</v>
      </c>
      <c r="BV6" s="66" t="s">
        <v>24</v>
      </c>
      <c r="BW6" s="66"/>
    </row>
    <row r="7" customFormat="false" ht="14.1" hidden="false" customHeight="true" outlineLevel="0" collapsed="false">
      <c r="A7" s="68" t="n">
        <v>31.5</v>
      </c>
      <c r="B7" s="69" t="n">
        <f aca="false">IF(A7-$E$3&lt;0,0,A7-$E$3)</f>
        <v>0</v>
      </c>
      <c r="C7" s="70" t="n">
        <v>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72"/>
      <c r="V7" s="72"/>
      <c r="W7" s="72"/>
      <c r="X7" s="72"/>
      <c r="Y7" s="72"/>
      <c r="Z7" s="72"/>
      <c r="AA7" s="73"/>
      <c r="AB7" s="73"/>
      <c r="AC7" s="73"/>
      <c r="AD7" s="73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5"/>
      <c r="BV7" s="66" t="n">
        <f aca="false">MAX(C7:BU7)</f>
        <v>0</v>
      </c>
    </row>
    <row r="8" customFormat="false" ht="14.1" hidden="false" customHeight="true" outlineLevel="0" collapsed="false">
      <c r="A8" s="76" t="n">
        <v>31.55</v>
      </c>
      <c r="B8" s="77" t="n">
        <f aca="false">IF(A8-$E$3&lt;0,0,A8-$E$3)</f>
        <v>0</v>
      </c>
      <c r="C8" s="70" t="n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80" t="s">
        <v>25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81"/>
      <c r="AF8" s="79"/>
      <c r="AG8" s="79"/>
      <c r="AH8" s="80" t="s">
        <v>26</v>
      </c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82"/>
      <c r="BV8" s="66" t="n">
        <f aca="false">MAX(C8:BU8)</f>
        <v>0</v>
      </c>
    </row>
    <row r="9" customFormat="false" ht="14.1" hidden="false" customHeight="true" outlineLevel="0" collapsed="false">
      <c r="A9" s="76" t="n">
        <v>31.6</v>
      </c>
      <c r="B9" s="77" t="n">
        <f aca="false">IF(A9-$E$3&lt;0,0,A9-$E$3)</f>
        <v>0.0200000000000031</v>
      </c>
      <c r="C9" s="70" t="n"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9"/>
      <c r="AG9" s="79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82"/>
      <c r="BV9" s="66" t="n">
        <f aca="false">MAX(C9:BU9)</f>
        <v>0</v>
      </c>
    </row>
    <row r="10" customFormat="false" ht="14.1" hidden="false" customHeight="true" outlineLevel="0" collapsed="false">
      <c r="A10" s="76" t="n">
        <v>31.65</v>
      </c>
      <c r="B10" s="77" t="n">
        <f aca="false">IF(A10-$E$3&lt;0,0,A10-$E$3)</f>
        <v>0.0700000000000003</v>
      </c>
      <c r="C10" s="70" t="n">
        <v>0</v>
      </c>
      <c r="D10" s="78" t="n">
        <v>0.180385863349515</v>
      </c>
      <c r="E10" s="78"/>
      <c r="F10" s="78"/>
      <c r="G10" s="78"/>
      <c r="H10" s="78"/>
      <c r="I10" s="78"/>
      <c r="J10" s="78"/>
      <c r="K10" s="78"/>
      <c r="L10" s="78"/>
      <c r="M10" s="78" t="n">
        <v>2.57963180883833</v>
      </c>
      <c r="N10" s="126" t="s">
        <v>34</v>
      </c>
      <c r="O10" s="107" t="n">
        <f aca="false">M10+((M11-M10)/5)*1</f>
        <v>2.58362503222229</v>
      </c>
      <c r="P10" s="78"/>
      <c r="Q10" s="78"/>
      <c r="R10" s="78"/>
      <c r="S10" s="78"/>
      <c r="T10" s="83"/>
      <c r="U10" s="83"/>
      <c r="V10" s="84"/>
      <c r="W10" s="85"/>
      <c r="X10" s="86"/>
      <c r="Y10" s="86"/>
      <c r="Z10" s="87"/>
      <c r="AA10" s="88"/>
      <c r="AB10" s="88"/>
      <c r="AC10" s="88"/>
      <c r="AD10" s="88"/>
      <c r="AE10" s="79"/>
      <c r="AF10" s="79"/>
      <c r="AG10" s="79"/>
      <c r="AH10" s="83"/>
      <c r="AI10" s="83"/>
      <c r="AJ10" s="84"/>
      <c r="AK10" s="85"/>
      <c r="AL10" s="86"/>
      <c r="AM10" s="86"/>
      <c r="AN10" s="87"/>
      <c r="AO10" s="88"/>
      <c r="AP10" s="88"/>
      <c r="AQ10" s="88"/>
      <c r="AR10" s="88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82"/>
      <c r="BV10" s="66" t="n">
        <f aca="false">MAX(C10:BU10)</f>
        <v>2.58362503222229</v>
      </c>
    </row>
    <row r="11" customFormat="false" ht="14.1" hidden="false" customHeight="true" outlineLevel="0" collapsed="false">
      <c r="A11" s="76" t="n">
        <v>31.7</v>
      </c>
      <c r="B11" s="77" t="n">
        <f aca="false">IF(A11-$E$3&lt;0,0,A11-$E$3)</f>
        <v>0.120000000000001</v>
      </c>
      <c r="C11" s="70" t="n">
        <v>0</v>
      </c>
      <c r="D11" s="78" t="n">
        <v>0.276705349151075</v>
      </c>
      <c r="E11" s="78" t="n">
        <v>0.445271789736665</v>
      </c>
      <c r="F11" s="78"/>
      <c r="G11" s="78"/>
      <c r="H11" s="78"/>
      <c r="I11" s="78"/>
      <c r="J11" s="78"/>
      <c r="K11" s="78"/>
      <c r="L11" s="78"/>
      <c r="M11" s="78" t="n">
        <v>2.59959792575816</v>
      </c>
      <c r="N11" s="126" t="s">
        <v>35</v>
      </c>
      <c r="O11" s="107" t="n">
        <f aca="false">M10+((M11-M10)/5)*2</f>
        <v>2.58761825560626</v>
      </c>
      <c r="P11" s="78"/>
      <c r="Q11" s="78"/>
      <c r="R11" s="78"/>
      <c r="S11" s="78"/>
      <c r="T11" s="91" t="s">
        <v>27</v>
      </c>
      <c r="U11" s="91"/>
      <c r="V11" s="92" t="s">
        <v>28</v>
      </c>
      <c r="W11" s="93" t="s">
        <v>29</v>
      </c>
      <c r="X11" s="87"/>
      <c r="Y11" s="78"/>
      <c r="Z11" s="78"/>
      <c r="AA11" s="79"/>
      <c r="AB11" s="79"/>
      <c r="AC11" s="79"/>
      <c r="AD11" s="79"/>
      <c r="AE11" s="79"/>
      <c r="AF11" s="79"/>
      <c r="AG11" s="79"/>
      <c r="AH11" s="91" t="s">
        <v>27</v>
      </c>
      <c r="AI11" s="91"/>
      <c r="AJ11" s="92" t="s">
        <v>28</v>
      </c>
      <c r="AK11" s="93" t="s">
        <v>29</v>
      </c>
      <c r="AL11" s="87"/>
      <c r="AM11" s="78"/>
      <c r="AN11" s="78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82"/>
      <c r="BV11" s="66" t="n">
        <f aca="false">MAX(C11:BU11)</f>
        <v>2.59959792575816</v>
      </c>
    </row>
    <row r="12" customFormat="false" ht="14.1" hidden="false" customHeight="true" outlineLevel="0" collapsed="false">
      <c r="A12" s="76" t="n">
        <v>31.75</v>
      </c>
      <c r="B12" s="77" t="n">
        <f aca="false">IF(A12-$E$3&lt;0,0,A12-$E$3)</f>
        <v>0.170000000000002</v>
      </c>
      <c r="C12" s="70" t="n">
        <v>0</v>
      </c>
      <c r="D12" s="78" t="n">
        <v>0.348681196669112</v>
      </c>
      <c r="E12" s="78" t="n">
        <v>0.603060313112019</v>
      </c>
      <c r="F12" s="78" t="n">
        <v>0.772982347201251</v>
      </c>
      <c r="G12" s="78"/>
      <c r="H12" s="78"/>
      <c r="I12" s="78"/>
      <c r="J12" s="78"/>
      <c r="K12" s="78"/>
      <c r="L12" s="78"/>
      <c r="M12" s="79"/>
      <c r="N12" s="126" t="s">
        <v>36</v>
      </c>
      <c r="O12" s="107" t="n">
        <f aca="false">M10+((M11-M10)/5)*3</f>
        <v>2.59161147899023</v>
      </c>
      <c r="P12" s="78"/>
      <c r="Q12" s="78"/>
      <c r="R12" s="78"/>
      <c r="S12" s="78"/>
      <c r="T12" s="91"/>
      <c r="U12" s="91"/>
      <c r="V12" s="94" t="n">
        <v>31.74</v>
      </c>
      <c r="W12" s="94" t="n">
        <v>0.1</v>
      </c>
      <c r="X12" s="89"/>
      <c r="Y12" s="89"/>
      <c r="Z12" s="89"/>
      <c r="AA12" s="90"/>
      <c r="AB12" s="90"/>
      <c r="AC12" s="90"/>
      <c r="AD12" s="90"/>
      <c r="AE12" s="79"/>
      <c r="AF12" s="79"/>
      <c r="AG12" s="79"/>
      <c r="AH12" s="91"/>
      <c r="AI12" s="91"/>
      <c r="AJ12" s="94" t="n">
        <f aca="false">'H. de Cálculo'!N10</f>
        <v>32.14</v>
      </c>
      <c r="AK12" s="94" t="n">
        <f aca="false">'H. de Cálculo'!Q10</f>
        <v>0.25</v>
      </c>
      <c r="AL12" s="89"/>
      <c r="AM12" s="89"/>
      <c r="AN12" s="89"/>
      <c r="AO12" s="90"/>
      <c r="AP12" s="90"/>
      <c r="AQ12" s="90"/>
      <c r="AR12" s="90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82"/>
      <c r="BV12" s="66" t="n">
        <f aca="false">MAX(C12:BU12)</f>
        <v>32.14</v>
      </c>
    </row>
    <row r="13" customFormat="false" ht="14.1" hidden="false" customHeight="true" outlineLevel="0" collapsed="false">
      <c r="A13" s="76" t="n">
        <v>31.8</v>
      </c>
      <c r="B13" s="77" t="n">
        <f aca="false">IF(A13-$E$3&lt;0,0,A13-$E$3)</f>
        <v>0.220000000000002</v>
      </c>
      <c r="C13" s="70" t="n">
        <v>0</v>
      </c>
      <c r="D13" s="78" t="n">
        <v>0.408505530031976</v>
      </c>
      <c r="E13" s="78" t="n">
        <v>0.735295984469598</v>
      </c>
      <c r="F13" s="78" t="n">
        <v>0.975606433220801</v>
      </c>
      <c r="G13" s="78" t="n">
        <v>1.15312419451805</v>
      </c>
      <c r="H13" s="78"/>
      <c r="I13" s="78"/>
      <c r="J13" s="78"/>
      <c r="K13" s="78"/>
      <c r="L13" s="78"/>
      <c r="M13" s="79"/>
      <c r="N13" s="126" t="s">
        <v>37</v>
      </c>
      <c r="O13" s="107" t="n">
        <f aca="false">M10+((M11-M10)/5)*4</f>
        <v>2.59560470237419</v>
      </c>
      <c r="P13" s="78"/>
      <c r="Q13" s="78"/>
      <c r="R13" s="78"/>
      <c r="S13" s="78"/>
      <c r="T13" s="87"/>
      <c r="U13" s="87"/>
      <c r="V13" s="89"/>
      <c r="W13" s="89"/>
      <c r="X13" s="95"/>
      <c r="Y13" s="96" t="n">
        <f aca="false">ROUND(V15,2)</f>
        <v>0.1</v>
      </c>
      <c r="Z13" s="97" t="n">
        <f aca="false">ROUND(Y13+0.01,2)</f>
        <v>0.11</v>
      </c>
      <c r="AA13" s="97" t="n">
        <f aca="false">ROUND(Y13+0.02,2)</f>
        <v>0.12</v>
      </c>
      <c r="AB13" s="97" t="n">
        <f aca="false">ROUND(Y13+0.03,2)</f>
        <v>0.13</v>
      </c>
      <c r="AC13" s="97" t="n">
        <f aca="false">ROUND(Y13+0.04,2)</f>
        <v>0.14</v>
      </c>
      <c r="AD13" s="98" t="n">
        <f aca="false">ROUND(Y13+0.05,2)</f>
        <v>0.15</v>
      </c>
      <c r="AE13" s="81"/>
      <c r="AF13" s="79"/>
      <c r="AG13" s="79"/>
      <c r="AH13" s="87"/>
      <c r="AI13" s="87"/>
      <c r="AJ13" s="89"/>
      <c r="AK13" s="89"/>
      <c r="AL13" s="95"/>
      <c r="AM13" s="96" t="n">
        <f aca="false">ROUND(AJ15,2)</f>
        <v>0.25</v>
      </c>
      <c r="AN13" s="97" t="n">
        <f aca="false">ROUND(AM13+0.01,2)</f>
        <v>0.26</v>
      </c>
      <c r="AO13" s="97" t="n">
        <f aca="false">ROUND(AM13+0.02,2)</f>
        <v>0.27</v>
      </c>
      <c r="AP13" s="97" t="n">
        <f aca="false">ROUND(AM13+0.03,2)</f>
        <v>0.28</v>
      </c>
      <c r="AQ13" s="97" t="n">
        <f aca="false">ROUND(AM13+0.04,2)</f>
        <v>0.29</v>
      </c>
      <c r="AR13" s="98" t="n">
        <f aca="false">ROUND(AM13+0.05,2)</f>
        <v>0.3</v>
      </c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82"/>
      <c r="BV13" s="66" t="n">
        <f aca="false">MAX(C13:BU13)</f>
        <v>2.59560470237419</v>
      </c>
    </row>
    <row r="14" customFormat="false" ht="14.1" hidden="false" customHeight="true" outlineLevel="0" collapsed="false">
      <c r="A14" s="76" t="n">
        <v>31.85</v>
      </c>
      <c r="B14" s="77" t="n">
        <f aca="false">IF(A14-$E$3&lt;0,0,A14-$E$3)</f>
        <v>0.270000000000003</v>
      </c>
      <c r="C14" s="70" t="n">
        <v>0</v>
      </c>
      <c r="D14" s="78" t="n">
        <v>0.461080732504699</v>
      </c>
      <c r="E14" s="78" t="n">
        <v>0.84824306342083</v>
      </c>
      <c r="F14" s="78" t="n">
        <v>1.15989478270869</v>
      </c>
      <c r="G14" s="78" t="n">
        <v>1.39894715398729</v>
      </c>
      <c r="H14" s="78" t="n">
        <v>1.57921313173992</v>
      </c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9"/>
      <c r="V14" s="99" t="s">
        <v>30</v>
      </c>
      <c r="W14" s="100" t="s">
        <v>31</v>
      </c>
      <c r="X14" s="101" t="n">
        <f aca="false">ROUND(U16,2)</f>
        <v>31.7</v>
      </c>
      <c r="Y14" s="86" t="n">
        <f aca="false">V16</f>
        <v>0.45</v>
      </c>
      <c r="Z14" s="87" t="n">
        <f aca="false">ROUND($Y14+(($AD14-$Y14)/5)*1,2)</f>
        <v>0.36</v>
      </c>
      <c r="AA14" s="87" t="n">
        <f aca="false">ROUND($Y14+(($AD14-$Y14)/5)*2,2)</f>
        <v>0.27</v>
      </c>
      <c r="AB14" s="87" t="n">
        <f aca="false">ROUND($Y14+(($AD14-$Y14)/5)*3,2)</f>
        <v>0.18</v>
      </c>
      <c r="AC14" s="87" t="n">
        <f aca="false">ROUND($Y14+(($AD14-$Y14)/5)*4,2)</f>
        <v>0.09</v>
      </c>
      <c r="AD14" s="102" t="n">
        <f aca="false">W16</f>
        <v>0</v>
      </c>
      <c r="AE14" s="81"/>
      <c r="AF14" s="79"/>
      <c r="AG14" s="79"/>
      <c r="AH14" s="78"/>
      <c r="AI14" s="79"/>
      <c r="AJ14" s="99" t="s">
        <v>30</v>
      </c>
      <c r="AK14" s="100" t="s">
        <v>31</v>
      </c>
      <c r="AL14" s="101" t="n">
        <f aca="false">ROUND(AI16,2)</f>
        <v>32.1</v>
      </c>
      <c r="AM14" s="86" t="n">
        <f aca="false">AJ16</f>
        <v>2.79</v>
      </c>
      <c r="AN14" s="87" t="n">
        <f aca="false">ROUND($Y14+(($AD14-$Y14)/5)*1,2)</f>
        <v>0.36</v>
      </c>
      <c r="AO14" s="87" t="n">
        <f aca="false">ROUND($Y14+(($AD14-$Y14)/5)*2,2)</f>
        <v>0.27</v>
      </c>
      <c r="AP14" s="87" t="n">
        <f aca="false">ROUND($Y14+(($AD14-$Y14)/5)*3,2)</f>
        <v>0.18</v>
      </c>
      <c r="AQ14" s="87" t="n">
        <f aca="false">ROUND($Y14+(($AD14-$Y14)/5)*4,2)</f>
        <v>0.09</v>
      </c>
      <c r="AR14" s="102" t="n">
        <f aca="false">AK16</f>
        <v>3.18</v>
      </c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82"/>
      <c r="BV14" s="66" t="n">
        <f aca="false">MAX(C14:BU14)</f>
        <v>32.1</v>
      </c>
    </row>
    <row r="15" customFormat="false" ht="14.1" hidden="false" customHeight="true" outlineLevel="0" collapsed="false">
      <c r="A15" s="76" t="n">
        <v>31.9</v>
      </c>
      <c r="B15" s="77" t="n">
        <f aca="false">IF(A15-$E$3&lt;0,0,A15-$E$3)</f>
        <v>0.32</v>
      </c>
      <c r="C15" s="70" t="n">
        <v>0</v>
      </c>
      <c r="D15" s="78" t="n">
        <v>0.508765539267067</v>
      </c>
      <c r="E15" s="78" t="n">
        <v>0.94836529395111</v>
      </c>
      <c r="F15" s="78" t="n">
        <v>1.32037741381508</v>
      </c>
      <c r="G15" s="78" t="n">
        <v>1.62058913248172</v>
      </c>
      <c r="H15" s="78" t="n">
        <v>1.86646049621937</v>
      </c>
      <c r="I15" s="78" t="n">
        <v>2.04669650257278</v>
      </c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103"/>
      <c r="U15" s="90"/>
      <c r="V15" s="104" t="n">
        <f aca="false">HLOOKUP(W12,C6:BU6,1,TRUE())</f>
        <v>0.1</v>
      </c>
      <c r="W15" s="105" t="n">
        <f aca="false">HLOOKUP((W12+0.05),C6:BU6,1,TRUE())</f>
        <v>0.15</v>
      </c>
      <c r="X15" s="106" t="n">
        <f aca="false">ROUND(X14+0.01,2)</f>
        <v>31.71</v>
      </c>
      <c r="Y15" s="107" t="n">
        <f aca="false">ROUND(V16+((V17-V16)/5)*1,2)</f>
        <v>0.48</v>
      </c>
      <c r="Z15" s="78" t="n">
        <f aca="false">ROUND($Y15+(($AD15-$Y15)/5)*1,2)</f>
        <v>0.41</v>
      </c>
      <c r="AA15" s="78" t="n">
        <f aca="false">ROUND($Y15+(($AD15-$Y15)/5)*2,2)</f>
        <v>0.35</v>
      </c>
      <c r="AB15" s="78" t="n">
        <f aca="false">ROUND($Y15+(($AD15-$Y15)/5)*3,2)</f>
        <v>0.28</v>
      </c>
      <c r="AC15" s="78" t="n">
        <f aca="false">ROUND($Y15+(($AD15-$Y15)/5)*4,2)</f>
        <v>0.22</v>
      </c>
      <c r="AD15" s="108" t="n">
        <f aca="false">ROUND(W16+((W17-W16)/5)*1,2)</f>
        <v>0.15</v>
      </c>
      <c r="AE15" s="81"/>
      <c r="AF15" s="79"/>
      <c r="AG15" s="79"/>
      <c r="AH15" s="103"/>
      <c r="AI15" s="90"/>
      <c r="AJ15" s="104" t="n">
        <f aca="false">HLOOKUP(AK12,C6:BU6,1,TRUE())</f>
        <v>0.25</v>
      </c>
      <c r="AK15" s="105" t="n">
        <f aca="false">HLOOKUP((AK12+0.05),C6:BU6,1,TRUE())</f>
        <v>0.3</v>
      </c>
      <c r="AL15" s="106" t="n">
        <f aca="false">ROUND(AL14+0.01,2)</f>
        <v>32.11</v>
      </c>
      <c r="AM15" s="107" t="n">
        <f aca="false">ROUND(AJ16+((AJ17-AJ16)/5)*1,2)</f>
        <v>2.83</v>
      </c>
      <c r="AN15" s="78" t="n">
        <f aca="false">ROUND($Y15+(($AD15-$Y15)/5)*1,2)</f>
        <v>0.41</v>
      </c>
      <c r="AO15" s="78" t="n">
        <f aca="false">ROUND($Y15+(($AD15-$Y15)/5)*2,2)</f>
        <v>0.35</v>
      </c>
      <c r="AP15" s="78" t="n">
        <f aca="false">ROUND($Y15+(($AD15-$Y15)/5)*3,2)</f>
        <v>0.28</v>
      </c>
      <c r="AQ15" s="78" t="n">
        <f aca="false">ROUND($Y15+(($AD15-$Y15)/5)*4,2)</f>
        <v>0.22</v>
      </c>
      <c r="AR15" s="108" t="n">
        <f aca="false">ROUND(AK16+((AK17-AK16)/5)*1,2)</f>
        <v>3.23</v>
      </c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82"/>
      <c r="BV15" s="66" t="n">
        <f aca="false">MAX(C15:BU15)</f>
        <v>32.11</v>
      </c>
    </row>
    <row r="16" customFormat="false" ht="14.1" hidden="false" customHeight="true" outlineLevel="0" collapsed="false">
      <c r="A16" s="76" t="n">
        <v>31.95</v>
      </c>
      <c r="B16" s="77" t="n">
        <f aca="false">IF(A16-$E$3&lt;0,0,A16-$E$3)</f>
        <v>0.370000000000001</v>
      </c>
      <c r="C16" s="70" t="n">
        <v>0</v>
      </c>
      <c r="D16" s="78" t="n">
        <v>0.552383948772786</v>
      </c>
      <c r="E16" s="78" t="n">
        <v>1.03916488258045</v>
      </c>
      <c r="F16" s="78" t="n">
        <v>1.46435972417783</v>
      </c>
      <c r="G16" s="78" t="n">
        <v>1.82425284711105</v>
      </c>
      <c r="H16" s="78" t="n">
        <v>2.11529654871503</v>
      </c>
      <c r="I16" s="78" t="n">
        <v>2.37194143659909</v>
      </c>
      <c r="J16" s="78" t="n">
        <v>2.55214747155329</v>
      </c>
      <c r="K16" s="78"/>
      <c r="L16" s="78"/>
      <c r="M16" s="78"/>
      <c r="N16" s="78"/>
      <c r="O16" s="78"/>
      <c r="P16" s="78"/>
      <c r="Q16" s="78"/>
      <c r="R16" s="78"/>
      <c r="S16" s="78"/>
      <c r="T16" s="109" t="s">
        <v>32</v>
      </c>
      <c r="U16" s="110" t="n">
        <f aca="false">VLOOKUP(V12,A7:A97,1,TRUE())</f>
        <v>31.7</v>
      </c>
      <c r="V16" s="111" t="n">
        <f aca="false">ROUND(IFERROR(INDEX(C7:BU97,MATCH(U16,A7:A97,0),MATCH(V15,C6:BU6,0)),""),2)</f>
        <v>0.45</v>
      </c>
      <c r="W16" s="102" t="n">
        <f aca="false">ROUND(IFERROR(INDEX(C7:BU97,MATCH(U16,A7:A97,0),MATCH(W15,C6:BU6,0)),""),2)</f>
        <v>0</v>
      </c>
      <c r="X16" s="106" t="n">
        <f aca="false">ROUND(X14+0.02,2)</f>
        <v>31.72</v>
      </c>
      <c r="Y16" s="107" t="n">
        <f aca="false">V16+((V17-V16)/5)*2</f>
        <v>0.51</v>
      </c>
      <c r="Z16" s="78" t="n">
        <f aca="false">ROUND($Y16+(($AD16-$Y16)/5)*1,2)</f>
        <v>0.47</v>
      </c>
      <c r="AA16" s="78" t="n">
        <f aca="false">ROUND($Y16+(($AD16-$Y16)/5)*2,2)</f>
        <v>0.43</v>
      </c>
      <c r="AB16" s="78" t="n">
        <f aca="false">ROUND($Y16+(($AD16-$Y16)/5)*3,2)</f>
        <v>0.39</v>
      </c>
      <c r="AC16" s="78" t="n">
        <f aca="false">ROUND($Y16+(($AD16-$Y16)/5)*4,2)</f>
        <v>0.35</v>
      </c>
      <c r="AD16" s="108" t="n">
        <f aca="false">ROUND(W16+((W17-W16)/5)*2,2)</f>
        <v>0.31</v>
      </c>
      <c r="AE16" s="81"/>
      <c r="AF16" s="79"/>
      <c r="AG16" s="79"/>
      <c r="AH16" s="109" t="s">
        <v>32</v>
      </c>
      <c r="AI16" s="110" t="n">
        <f aca="false">VLOOKUP(AJ12,A7:A97,1,TRUE())</f>
        <v>32.1</v>
      </c>
      <c r="AJ16" s="111" t="n">
        <f aca="false">ROUND(IFERROR(INDEX(C7:BU97,MATCH(AI16,A7:A97,0),MATCH(AJ15,C6:BU6,0)),""),2)</f>
        <v>2.79</v>
      </c>
      <c r="AK16" s="102" t="n">
        <f aca="false">ROUND(IFERROR(INDEX(C7:BU97,MATCH(AI16,A7:A97,0),MATCH(AK15,C6:BU6,0)),""),2)</f>
        <v>3.18</v>
      </c>
      <c r="AL16" s="106" t="n">
        <f aca="false">ROUND(AL14+0.02,2)</f>
        <v>32.12</v>
      </c>
      <c r="AM16" s="107" t="n">
        <f aca="false">AJ16+((AJ17-AJ16)/5)*2</f>
        <v>2.866</v>
      </c>
      <c r="AN16" s="78" t="n">
        <f aca="false">ROUND($Y16+(($AD16-$Y16)/5)*1,2)</f>
        <v>0.47</v>
      </c>
      <c r="AO16" s="78" t="n">
        <f aca="false">ROUND($Y16+(($AD16-$Y16)/5)*2,2)</f>
        <v>0.43</v>
      </c>
      <c r="AP16" s="78" t="n">
        <f aca="false">ROUND($Y16+(($AD16-$Y16)/5)*3,2)</f>
        <v>0.39</v>
      </c>
      <c r="AQ16" s="78" t="n">
        <f aca="false">ROUND($Y16+(($AD16-$Y16)/5)*4,2)</f>
        <v>0.35</v>
      </c>
      <c r="AR16" s="108" t="n">
        <f aca="false">ROUND(AK16+((AK17-AK16)/5)*2,2)</f>
        <v>3.28</v>
      </c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82"/>
      <c r="BV16" s="66" t="n">
        <f aca="false">MAX(C16:BU16)</f>
        <v>32.12</v>
      </c>
    </row>
    <row r="17" customFormat="false" ht="14.1" hidden="false" customHeight="true" outlineLevel="0" collapsed="false">
      <c r="A17" s="76" t="n">
        <v>32</v>
      </c>
      <c r="B17" s="77" t="n">
        <f aca="false">IF(A17-$E$3&lt;0,0,A17-$E$3)</f>
        <v>0.420000000000002</v>
      </c>
      <c r="C17" s="70" t="n">
        <v>0</v>
      </c>
      <c r="D17" s="78" t="n">
        <v>0.592813517904568</v>
      </c>
      <c r="E17" s="78" t="n">
        <v>1.12279789542229</v>
      </c>
      <c r="F17" s="78" t="n">
        <v>1.59599432114833</v>
      </c>
      <c r="G17" s="78" t="n">
        <v>2.00872217830553</v>
      </c>
      <c r="H17" s="78" t="n">
        <v>2.35870801585471</v>
      </c>
      <c r="I17" s="78" t="n">
        <v>2.6480365174377</v>
      </c>
      <c r="J17" s="78" t="n">
        <v>2.91268827414013</v>
      </c>
      <c r="K17" s="78" t="n">
        <v>3.0928643376951</v>
      </c>
      <c r="L17" s="78"/>
      <c r="M17" s="78"/>
      <c r="N17" s="78"/>
      <c r="O17" s="78"/>
      <c r="P17" s="78"/>
      <c r="Q17" s="78"/>
      <c r="R17" s="78"/>
      <c r="S17" s="78"/>
      <c r="T17" s="109"/>
      <c r="U17" s="112" t="n">
        <f aca="false">VLOOKUP((V12+0.05),A7:A97,1,TRUE())</f>
        <v>31.75</v>
      </c>
      <c r="V17" s="113" t="n">
        <f aca="false">ROUND(IFERROR(INDEX(C7:BU97,MATCH(U17,A7:A97,0),MATCH(V15,C6:BU6,0)),""),2)</f>
        <v>0.6</v>
      </c>
      <c r="W17" s="95" t="n">
        <f aca="false">ROUND(IFERROR(INDEX(C7:BU97,MATCH(U17,A7:A97,0),MATCH(W15,C6:BU6,0)),""),2)</f>
        <v>0.77</v>
      </c>
      <c r="X17" s="106" t="n">
        <f aca="false">ROUND(X14+0.03,2)</f>
        <v>31.73</v>
      </c>
      <c r="Y17" s="107" t="n">
        <f aca="false">ROUND(V16+((V17-V16)/5)*3,2)</f>
        <v>0.54</v>
      </c>
      <c r="Z17" s="78" t="n">
        <f aca="false">ROUND($Y17+(($AD17-$Y17)/5)*1,2)</f>
        <v>0.52</v>
      </c>
      <c r="AA17" s="78" t="n">
        <f aca="false">ROUND($Y17+(($AD17-$Y17)/5)*2,2)</f>
        <v>0.51</v>
      </c>
      <c r="AB17" s="78" t="n">
        <f aca="false">ROUND($Y17+(($AD17-$Y17)/5)*3,2)</f>
        <v>0.49</v>
      </c>
      <c r="AC17" s="78" t="n">
        <f aca="false">ROUND($Y17+(($AD17-$Y17)/5)*4,2)</f>
        <v>0.48</v>
      </c>
      <c r="AD17" s="108" t="n">
        <f aca="false">ROUND(W16+((W17-W16)/5)*3,2)</f>
        <v>0.46</v>
      </c>
      <c r="AE17" s="81"/>
      <c r="AF17" s="79"/>
      <c r="AG17" s="79"/>
      <c r="AH17" s="109"/>
      <c r="AI17" s="112" t="n">
        <f aca="false">VLOOKUP((AJ12+0.05),A7:A97,1,TRUE())</f>
        <v>32.15</v>
      </c>
      <c r="AJ17" s="113" t="n">
        <f aca="false">ROUND(IFERROR(INDEX(C7:BU97,MATCH(AI17,A7:A97,0),MATCH(AJ15,C6:BU6,0)),""),2)</f>
        <v>2.98</v>
      </c>
      <c r="AK17" s="95" t="n">
        <f aca="false">ROUND(IFERROR(INDEX(C7:BU97,MATCH(AI17,A7:A97,0),MATCH(AK15,C6:BU6,0)),""),2)</f>
        <v>3.42</v>
      </c>
      <c r="AL17" s="106" t="n">
        <f aca="false">ROUND(AL14+0.03,2)</f>
        <v>32.13</v>
      </c>
      <c r="AM17" s="107" t="n">
        <f aca="false">ROUND(AJ16+((AJ17-AJ16)/5)*3,2)</f>
        <v>2.9</v>
      </c>
      <c r="AN17" s="78" t="n">
        <f aca="false">ROUND($Y17+(($AD17-$Y17)/5)*1,2)</f>
        <v>0.52</v>
      </c>
      <c r="AO17" s="78" t="n">
        <f aca="false">ROUND($Y17+(($AD17-$Y17)/5)*2,2)</f>
        <v>0.51</v>
      </c>
      <c r="AP17" s="78" t="n">
        <f aca="false">ROUND($Y17+(($AD17-$Y17)/5)*3,2)</f>
        <v>0.49</v>
      </c>
      <c r="AQ17" s="78" t="n">
        <f aca="false">ROUND($Y17+(($AD17-$Y17)/5)*4,2)</f>
        <v>0.48</v>
      </c>
      <c r="AR17" s="108" t="n">
        <f aca="false">ROUND(AK16+((AK17-AK16)/5)*3,2)</f>
        <v>3.32</v>
      </c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82"/>
      <c r="BV17" s="66" t="n">
        <f aca="false">MAX(C17:BU17)</f>
        <v>32.15</v>
      </c>
    </row>
    <row r="18" customFormat="false" ht="14.1" hidden="false" customHeight="true" outlineLevel="0" collapsed="false">
      <c r="A18" s="76" t="n">
        <v>32.05</v>
      </c>
      <c r="B18" s="77" t="n">
        <f aca="false">IF(A18-$E$3&lt;0,0,A18-$E$3)</f>
        <v>0.469999999999999</v>
      </c>
      <c r="C18" s="70" t="n">
        <v>0</v>
      </c>
      <c r="D18" s="78" t="n">
        <v>0.630656537796935</v>
      </c>
      <c r="E18" s="78" t="n">
        <v>1.20070294820167</v>
      </c>
      <c r="F18" s="78" t="n">
        <v>1.71793541905985</v>
      </c>
      <c r="G18" s="78" t="n">
        <v>2.17851717654394</v>
      </c>
      <c r="H18" s="78" t="n">
        <v>2.58086375119909</v>
      </c>
      <c r="I18" s="78" t="n">
        <v>2.92248494152957</v>
      </c>
      <c r="J18" s="78" t="n">
        <v>3.22189139674153</v>
      </c>
      <c r="K18" s="78" t="n">
        <v>3.48649912992996</v>
      </c>
      <c r="L18" s="78" t="n">
        <v>3.66664522208571</v>
      </c>
      <c r="M18" s="78"/>
      <c r="N18" s="78"/>
      <c r="O18" s="78"/>
      <c r="P18" s="78"/>
      <c r="Q18" s="78"/>
      <c r="R18" s="78"/>
      <c r="S18" s="78"/>
      <c r="T18" s="86"/>
      <c r="U18" s="87"/>
      <c r="V18" s="87"/>
      <c r="W18" s="88"/>
      <c r="X18" s="106" t="n">
        <f aca="false">ROUND(X14+0.04,2)</f>
        <v>31.74</v>
      </c>
      <c r="Y18" s="107" t="n">
        <f aca="false">ROUND(V16+((V17-V16)/5)*4,2)</f>
        <v>0.57</v>
      </c>
      <c r="Z18" s="78" t="n">
        <f aca="false">ROUND($Y18+(($AD18-$Y18)/5)*1,2)</f>
        <v>0.58</v>
      </c>
      <c r="AA18" s="78" t="n">
        <f aca="false">ROUND($Y18+(($AD18-$Y18)/5)*2,2)</f>
        <v>0.59</v>
      </c>
      <c r="AB18" s="78" t="n">
        <f aca="false">ROUND($Y18+(($AD18-$Y18)/5)*3,2)</f>
        <v>0.6</v>
      </c>
      <c r="AC18" s="78" t="n">
        <f aca="false">ROUND($Y18+(($AD18-$Y18)/5)*4,2)</f>
        <v>0.61</v>
      </c>
      <c r="AD18" s="108" t="n">
        <f aca="false">ROUND(W16+((W17-W16)/5)*4,2)</f>
        <v>0.62</v>
      </c>
      <c r="AE18" s="81"/>
      <c r="AF18" s="79"/>
      <c r="AG18" s="79"/>
      <c r="AH18" s="86"/>
      <c r="AI18" s="87"/>
      <c r="AJ18" s="87"/>
      <c r="AK18" s="88"/>
      <c r="AL18" s="106" t="n">
        <f aca="false">ROUND(AL14+0.04,2)</f>
        <v>32.14</v>
      </c>
      <c r="AM18" s="107" t="n">
        <f aca="false">ROUND(AJ16+((AJ17-AJ16)/5)*4,2)</f>
        <v>2.94</v>
      </c>
      <c r="AN18" s="78" t="n">
        <f aca="false">ROUND($Y18+(($AD18-$Y18)/5)*1,2)</f>
        <v>0.58</v>
      </c>
      <c r="AO18" s="78" t="n">
        <f aca="false">ROUND($Y18+(($AD18-$Y18)/5)*2,2)</f>
        <v>0.59</v>
      </c>
      <c r="AP18" s="78" t="n">
        <f aca="false">ROUND($Y18+(($AD18-$Y18)/5)*3,2)</f>
        <v>0.6</v>
      </c>
      <c r="AQ18" s="78" t="n">
        <f aca="false">ROUND($Y18+(($AD18-$Y18)/5)*4,2)</f>
        <v>0.61</v>
      </c>
      <c r="AR18" s="108" t="n">
        <f aca="false">ROUND(AK16+((AK17-AK16)/5)*4,2)</f>
        <v>3.37</v>
      </c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82"/>
      <c r="BV18" s="66" t="n">
        <f aca="false">MAX(C18:BU18)</f>
        <v>32.14</v>
      </c>
    </row>
    <row r="19" customFormat="false" ht="14.1" hidden="false" customHeight="true" outlineLevel="0" collapsed="false">
      <c r="A19" s="76" t="n">
        <v>32.1</v>
      </c>
      <c r="B19" s="77" t="n">
        <f aca="false">IF(A19-$E$3&lt;0,0,A19-$E$3)</f>
        <v>0.520000000000003</v>
      </c>
      <c r="C19" s="70" t="n">
        <v>0</v>
      </c>
      <c r="D19" s="78" t="n">
        <v>0.667078936089776</v>
      </c>
      <c r="E19" s="78" t="n">
        <v>1.27437105095999</v>
      </c>
      <c r="F19" s="78" t="n">
        <v>1.83200630179155</v>
      </c>
      <c r="G19" s="78" t="n">
        <v>2.33659969536104</v>
      </c>
      <c r="H19" s="78" t="n">
        <v>2.78650686145672</v>
      </c>
      <c r="I19" s="78" t="n">
        <v>3.17998399889386</v>
      </c>
      <c r="J19" s="78" t="n">
        <v>3.51436597652827</v>
      </c>
      <c r="K19" s="78" t="n">
        <v>3.82697034920013</v>
      </c>
      <c r="L19" s="78" t="n">
        <v>4.09153405887458</v>
      </c>
      <c r="M19" s="78" t="n">
        <v>4.27165017963112</v>
      </c>
      <c r="N19" s="78"/>
      <c r="O19" s="78"/>
      <c r="P19" s="78"/>
      <c r="Q19" s="78"/>
      <c r="R19" s="78"/>
      <c r="S19" s="78"/>
      <c r="T19" s="78"/>
      <c r="U19" s="78"/>
      <c r="V19" s="78"/>
      <c r="W19" s="79"/>
      <c r="X19" s="114" t="n">
        <f aca="false">ROUND(X14+0.05,2)</f>
        <v>31.75</v>
      </c>
      <c r="Y19" s="115" t="n">
        <f aca="false">V17</f>
        <v>0.6</v>
      </c>
      <c r="Z19" s="116" t="n">
        <f aca="false">ROUND($Y19+(($AD19-$Y19)/5)*1,2)</f>
        <v>0.63</v>
      </c>
      <c r="AA19" s="116" t="n">
        <f aca="false">ROUND($Y19+(($AD19-$Y19)/5)*2,2)</f>
        <v>0.67</v>
      </c>
      <c r="AB19" s="116" t="n">
        <f aca="false">ROUND($Y19+(($AD19-$Y19)/5)*3,2)</f>
        <v>0.7</v>
      </c>
      <c r="AC19" s="116" t="n">
        <f aca="false">ROUND($Y19+(($AD19-$Y19)/5)*4,2)</f>
        <v>0.74</v>
      </c>
      <c r="AD19" s="95" t="n">
        <f aca="false">W17</f>
        <v>0.77</v>
      </c>
      <c r="AE19" s="81"/>
      <c r="AF19" s="79"/>
      <c r="AG19" s="79"/>
      <c r="AH19" s="78"/>
      <c r="AI19" s="78"/>
      <c r="AJ19" s="78"/>
      <c r="AK19" s="79"/>
      <c r="AL19" s="114" t="n">
        <f aca="false">ROUND(AL14+0.05,2)</f>
        <v>32.15</v>
      </c>
      <c r="AM19" s="115" t="n">
        <f aca="false">AJ17</f>
        <v>2.98</v>
      </c>
      <c r="AN19" s="116" t="n">
        <f aca="false">ROUND($Y19+(($AD19-$Y19)/5)*1,2)</f>
        <v>0.63</v>
      </c>
      <c r="AO19" s="116" t="n">
        <f aca="false">ROUND($Y19+(($AD19-$Y19)/5)*2,2)</f>
        <v>0.67</v>
      </c>
      <c r="AP19" s="116" t="n">
        <f aca="false">ROUND($Y19+(($AD19-$Y19)/5)*3,2)</f>
        <v>0.7</v>
      </c>
      <c r="AQ19" s="116" t="n">
        <f aca="false">ROUND($Y19+(($AD19-$Y19)/5)*4,2)</f>
        <v>0.74</v>
      </c>
      <c r="AR19" s="95" t="n">
        <f aca="false">AK17</f>
        <v>3.42</v>
      </c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82"/>
      <c r="BV19" s="66" t="n">
        <f aca="false">MAX(C19:BU19)</f>
        <v>32.15</v>
      </c>
    </row>
    <row r="20" customFormat="false" ht="14.1" hidden="false" customHeight="true" outlineLevel="0" collapsed="false">
      <c r="A20" s="76" t="n">
        <v>32.15</v>
      </c>
      <c r="B20" s="77" t="n">
        <f aca="false">IF(A20-$E$3&lt;0,0,A20-$E$3)</f>
        <v>0.57</v>
      </c>
      <c r="C20" s="70" t="n">
        <v>0</v>
      </c>
      <c r="D20" s="78" t="n">
        <v>0.702661806347545</v>
      </c>
      <c r="E20" s="78" t="n">
        <v>1.34472083518409</v>
      </c>
      <c r="F20" s="78" t="n">
        <v>1.93952415774704</v>
      </c>
      <c r="G20" s="78" t="n">
        <v>2.48504792562668</v>
      </c>
      <c r="H20" s="78" t="n">
        <v>2.97879696019089</v>
      </c>
      <c r="I20" s="78" t="n">
        <v>3.41948066649309</v>
      </c>
      <c r="J20" s="78" t="n">
        <v>3.8052239592559</v>
      </c>
      <c r="K20" s="78" t="n">
        <v>4.13435684164834</v>
      </c>
      <c r="L20" s="78" t="n">
        <v>4.46170555378098</v>
      </c>
      <c r="M20" s="78" t="n">
        <v>4.72622523994143</v>
      </c>
      <c r="N20" s="78" t="n">
        <v>4.90631138929874</v>
      </c>
      <c r="O20" s="78"/>
      <c r="P20" s="78"/>
      <c r="Q20" s="78"/>
      <c r="R20" s="78"/>
      <c r="S20" s="78"/>
      <c r="T20" s="78"/>
      <c r="U20" s="78"/>
      <c r="V20" s="78"/>
      <c r="W20" s="78"/>
      <c r="X20" s="87"/>
      <c r="Y20" s="87"/>
      <c r="Z20" s="87"/>
      <c r="AA20" s="88"/>
      <c r="AB20" s="88"/>
      <c r="AC20" s="88"/>
      <c r="AD20" s="88"/>
      <c r="AE20" s="79"/>
      <c r="AF20" s="79"/>
      <c r="AG20" s="79"/>
      <c r="AH20" s="78"/>
      <c r="AI20" s="78"/>
      <c r="AJ20" s="78"/>
      <c r="AK20" s="78"/>
      <c r="AL20" s="87"/>
      <c r="AM20" s="87"/>
      <c r="AN20" s="87"/>
      <c r="AO20" s="88"/>
      <c r="AP20" s="88"/>
      <c r="AQ20" s="88"/>
      <c r="AR20" s="8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82"/>
      <c r="BV20" s="66" t="n">
        <f aca="false">MAX(C20:BU20)</f>
        <v>4.90631138929874</v>
      </c>
    </row>
    <row r="21" customFormat="false" ht="14.1" hidden="false" customHeight="true" outlineLevel="0" collapsed="false">
      <c r="A21" s="76" t="n">
        <v>32.2</v>
      </c>
      <c r="B21" s="77" t="n">
        <f aca="false">IF(A21-$E$3&lt;0,0,A21-$E$3)</f>
        <v>0.620000000000005</v>
      </c>
      <c r="C21" s="70" t="n">
        <v>0</v>
      </c>
      <c r="D21" s="78" t="n">
        <v>0.736533448966424</v>
      </c>
      <c r="E21" s="78" t="n">
        <v>1.41159332299557</v>
      </c>
      <c r="F21" s="78" t="n">
        <v>2.04147718281108</v>
      </c>
      <c r="G21" s="78" t="n">
        <v>2.62539011723205</v>
      </c>
      <c r="H21" s="78" t="n">
        <v>3.15998505369542</v>
      </c>
      <c r="I21" s="78" t="n">
        <v>3.64426743113983</v>
      </c>
      <c r="J21" s="78" t="n">
        <v>4.07684491865724</v>
      </c>
      <c r="K21" s="78" t="n">
        <v>4.45573240879624</v>
      </c>
      <c r="L21" s="78" t="n">
        <v>4.79744571373317</v>
      </c>
      <c r="M21" s="78" t="n">
        <v>5.12473994583517</v>
      </c>
      <c r="N21" s="78" t="n">
        <v>5.38921560848164</v>
      </c>
      <c r="O21" s="78" t="n">
        <v>5.56927178643974</v>
      </c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117" t="s">
        <v>33</v>
      </c>
      <c r="AB21" s="117"/>
      <c r="AC21" s="117"/>
      <c r="AD21" s="117" t="n">
        <f aca="false">IFERROR(INDEX(Y14:AD19,MATCH(V12,X14:X19,0),MATCH(W12,Y13:AD13,0)),"")</f>
        <v>0.57</v>
      </c>
      <c r="AE21" s="79"/>
      <c r="AF21" s="79"/>
      <c r="AG21" s="79"/>
      <c r="AH21" s="78"/>
      <c r="AI21" s="78"/>
      <c r="AJ21" s="78"/>
      <c r="AK21" s="78"/>
      <c r="AL21" s="78"/>
      <c r="AM21" s="78"/>
      <c r="AN21" s="78"/>
      <c r="AO21" s="117" t="s">
        <v>33</v>
      </c>
      <c r="AP21" s="117"/>
      <c r="AQ21" s="117"/>
      <c r="AR21" s="117" t="n">
        <f aca="false">ROUND(IFERROR(INDEX(AM14:AR19,MATCH(AJ12,AL14:AL19,0),MATCH(AK12,AM13:AR13,0)),""),2)</f>
        <v>2.94</v>
      </c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82"/>
      <c r="BV21" s="66" t="n">
        <f aca="false">MAX(C21:BU21)</f>
        <v>5.56927178643974</v>
      </c>
    </row>
    <row r="22" customFormat="false" ht="14.1" hidden="false" customHeight="true" outlineLevel="0" collapsed="false">
      <c r="A22" s="76" t="n">
        <v>32.25</v>
      </c>
      <c r="B22" s="77" t="n">
        <f aca="false">IF(A22-$E$3&lt;0,0,A22-$E$3)</f>
        <v>0.670000000000002</v>
      </c>
      <c r="C22" s="70" t="n">
        <v>0</v>
      </c>
      <c r="D22" s="78" t="n">
        <v>0.768914104344393</v>
      </c>
      <c r="E22" s="78" t="n">
        <v>1.47544704422358</v>
      </c>
      <c r="F22" s="78" t="n">
        <v>2.13862902871065</v>
      </c>
      <c r="G22" s="78" t="n">
        <v>2.75878999827205</v>
      </c>
      <c r="H22" s="78" t="n">
        <v>3.33174908700897</v>
      </c>
      <c r="I22" s="78" t="n">
        <v>3.85671579696204</v>
      </c>
      <c r="J22" s="78" t="n">
        <v>4.33261472551446</v>
      </c>
      <c r="K22" s="78" t="n">
        <v>4.75796705373474</v>
      </c>
      <c r="L22" s="78" t="n">
        <v>5.13069415378498</v>
      </c>
      <c r="M22" s="78" t="n">
        <v>5.48764390285633</v>
      </c>
      <c r="N22" s="78" t="n">
        <v>5.81488365492768</v>
      </c>
      <c r="O22" s="78" t="n">
        <v>6.07931529406016</v>
      </c>
      <c r="P22" s="78" t="n">
        <v>6.25934150061903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  <c r="AB22" s="79"/>
      <c r="AC22" s="79"/>
      <c r="AD22" s="79"/>
      <c r="AE22" s="79"/>
      <c r="AF22" s="79"/>
      <c r="AG22" s="79"/>
      <c r="AH22" s="78"/>
      <c r="AI22" s="78"/>
      <c r="AJ22" s="78"/>
      <c r="AK22" s="78"/>
      <c r="AL22" s="78"/>
      <c r="AM22" s="78"/>
      <c r="AN22" s="78"/>
      <c r="AO22" s="79"/>
      <c r="AP22" s="79"/>
      <c r="AQ22" s="79"/>
      <c r="AR22" s="79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82"/>
      <c r="BV22" s="66" t="n">
        <f aca="false">MAX(C22:BU22)</f>
        <v>6.25934150061903</v>
      </c>
    </row>
    <row r="23" customFormat="false" ht="14.1" hidden="false" customHeight="true" outlineLevel="0" collapsed="false">
      <c r="A23" s="76" t="n">
        <v>32.3</v>
      </c>
      <c r="B23" s="77" t="n">
        <f aca="false">IF(A23-$E$3&lt;0,0,A23-$E$3)</f>
        <v>0.719999999999999</v>
      </c>
      <c r="C23" s="70" t="n">
        <v>0</v>
      </c>
      <c r="D23" s="78" t="n">
        <v>0.799980706475024</v>
      </c>
      <c r="E23" s="78" t="n">
        <v>1.53664835032368</v>
      </c>
      <c r="F23" s="78" t="n">
        <v>2.23158412173611</v>
      </c>
      <c r="G23" s="78" t="n">
        <v>2.88615819942841</v>
      </c>
      <c r="H23" s="78" t="n">
        <v>3.49538205928371</v>
      </c>
      <c r="I23" s="78" t="n">
        <v>4.05861183245884</v>
      </c>
      <c r="J23" s="78" t="n">
        <v>4.57499146423383</v>
      </c>
      <c r="K23" s="78" t="n">
        <v>5.04337598652295</v>
      </c>
      <c r="L23" s="78" t="n">
        <v>5.46221216365547</v>
      </c>
      <c r="M23" s="78" t="n">
        <v>5.82934091132216</v>
      </c>
      <c r="N23" s="78" t="n">
        <v>6.20389683399645</v>
      </c>
      <c r="O23" s="78" t="n">
        <v>6.53108210603715</v>
      </c>
      <c r="P23" s="78" t="n">
        <v>6.79546972165563</v>
      </c>
      <c r="Q23" s="78" t="n">
        <v>6.97546595681527</v>
      </c>
      <c r="R23" s="78"/>
      <c r="S23" s="78"/>
      <c r="T23" s="78"/>
      <c r="U23" s="78"/>
      <c r="V23" s="78"/>
      <c r="W23" s="78"/>
      <c r="X23" s="78"/>
      <c r="Y23" s="78"/>
      <c r="Z23" s="78"/>
      <c r="AA23" s="79"/>
      <c r="AB23" s="79"/>
      <c r="AC23" s="92" t="s">
        <v>28</v>
      </c>
      <c r="AD23" s="93" t="s">
        <v>29</v>
      </c>
      <c r="AE23" s="79"/>
      <c r="AF23" s="79"/>
      <c r="AG23" s="79"/>
      <c r="AH23" s="78"/>
      <c r="AI23" s="78"/>
      <c r="AJ23" s="78"/>
      <c r="AK23" s="78"/>
      <c r="AL23" s="78"/>
      <c r="AM23" s="78"/>
      <c r="AN23" s="78"/>
      <c r="AO23" s="79"/>
      <c r="AP23" s="79"/>
      <c r="AQ23" s="92" t="s">
        <v>28</v>
      </c>
      <c r="AR23" s="93" t="s">
        <v>29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82"/>
      <c r="BV23" s="66" t="n">
        <f aca="false">MAX(C23:BU23)</f>
        <v>6.97546595681527</v>
      </c>
    </row>
    <row r="24" customFormat="false" ht="14.1" hidden="false" customHeight="true" outlineLevel="0" collapsed="false">
      <c r="A24" s="76" t="n">
        <v>32.35</v>
      </c>
      <c r="B24" s="77" t="n">
        <f aca="false">IF(A24-$E$3&lt;0,0,A24-$E$3)</f>
        <v>0.770000000000003</v>
      </c>
      <c r="C24" s="70" t="n">
        <v>0</v>
      </c>
      <c r="D24" s="78" t="n">
        <v>0.829877882147026</v>
      </c>
      <c r="E24" s="78" t="n">
        <v>1.59549532036233</v>
      </c>
      <c r="F24" s="78" t="n">
        <v>2.32141524549806</v>
      </c>
      <c r="G24" s="78" t="n">
        <v>3.00822316993668</v>
      </c>
      <c r="H24" s="78" t="n">
        <v>3.65190630325116</v>
      </c>
      <c r="I24" s="78" t="n">
        <v>4.2513448685814</v>
      </c>
      <c r="J24" s="78" t="n">
        <v>4.80584093189928</v>
      </c>
      <c r="K24" s="78" t="n">
        <v>5.31448143313602</v>
      </c>
      <c r="L24" s="78" t="n">
        <v>5.77606091818324</v>
      </c>
      <c r="M24" s="78" t="n">
        <v>6.18896145436635</v>
      </c>
      <c r="N24" s="78" t="n">
        <v>6.56568628997014</v>
      </c>
      <c r="O24" s="78" t="n">
        <v>6.94526125789458</v>
      </c>
      <c r="P24" s="78" t="n">
        <v>7.27239204990464</v>
      </c>
      <c r="Q24" s="78" t="n">
        <v>7.53673564200914</v>
      </c>
      <c r="R24" s="78" t="n">
        <v>7.71670190576957</v>
      </c>
      <c r="S24" s="78"/>
      <c r="T24" s="78"/>
      <c r="U24" s="78"/>
      <c r="V24" s="78"/>
      <c r="W24" s="78"/>
      <c r="X24" s="78"/>
      <c r="Y24" s="78"/>
      <c r="Z24" s="78"/>
      <c r="AA24" s="79"/>
      <c r="AB24" s="79"/>
      <c r="AC24" s="94" t="n">
        <f aca="false">V12</f>
        <v>31.74</v>
      </c>
      <c r="AD24" s="94" t="n">
        <f aca="false">W12</f>
        <v>0.1</v>
      </c>
      <c r="AE24" s="79"/>
      <c r="AF24" s="79"/>
      <c r="AG24" s="79"/>
      <c r="AH24" s="78"/>
      <c r="AI24" s="78"/>
      <c r="AJ24" s="78"/>
      <c r="AK24" s="78"/>
      <c r="AL24" s="78"/>
      <c r="AM24" s="78"/>
      <c r="AN24" s="78"/>
      <c r="AO24" s="79"/>
      <c r="AP24" s="79"/>
      <c r="AQ24" s="94" t="n">
        <f aca="false">AJ12</f>
        <v>32.14</v>
      </c>
      <c r="AR24" s="94" t="n">
        <f aca="false">AK12</f>
        <v>0.25</v>
      </c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82"/>
      <c r="BV24" s="66" t="n">
        <f aca="false">MAX(C24:BU24)</f>
        <v>32.14</v>
      </c>
    </row>
    <row r="25" customFormat="false" ht="14.1" hidden="false" customHeight="true" outlineLevel="0" collapsed="false">
      <c r="A25" s="76" t="n">
        <v>32.4</v>
      </c>
      <c r="B25" s="77" t="n">
        <f aca="false">IF(A25-$E$3&lt;0,0,A25-$E$3)</f>
        <v>0.82</v>
      </c>
      <c r="C25" s="70" t="n">
        <v>0</v>
      </c>
      <c r="D25" s="78" t="n">
        <v>0.858725613953635</v>
      </c>
      <c r="E25" s="78" t="n">
        <v>1.65223426844849</v>
      </c>
      <c r="F25" s="78" t="n">
        <v>2.40875830683616</v>
      </c>
      <c r="G25" s="78" t="n">
        <v>3.12557836016134</v>
      </c>
      <c r="H25" s="78" t="n">
        <v>3.80214705419927</v>
      </c>
      <c r="I25" s="78" t="n">
        <v>4.43602276223232</v>
      </c>
      <c r="J25" s="78" t="n">
        <v>5.02662529422843</v>
      </c>
      <c r="K25" s="78" t="n">
        <v>5.57320927430777</v>
      </c>
      <c r="L25" s="78" t="n">
        <v>6.07481162418181</v>
      </c>
      <c r="M25" s="78" t="n">
        <v>6.53017382229154</v>
      </c>
      <c r="N25" s="78" t="n">
        <v>6.93762118069346</v>
      </c>
      <c r="O25" s="78" t="n">
        <v>7.3313750879842</v>
      </c>
      <c r="P25" s="78" t="n">
        <v>7.71088684187808</v>
      </c>
      <c r="Q25" s="78" t="n">
        <v>8.03796315385749</v>
      </c>
      <c r="R25" s="78" t="n">
        <v>8.302262722448</v>
      </c>
      <c r="S25" s="78" t="n">
        <v>8.4821990148092</v>
      </c>
      <c r="T25" s="78"/>
      <c r="U25" s="78"/>
      <c r="V25" s="78"/>
      <c r="W25" s="78"/>
      <c r="X25" s="78"/>
      <c r="Y25" s="78"/>
      <c r="Z25" s="78"/>
      <c r="AA25" s="78"/>
      <c r="AB25" s="107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89"/>
      <c r="AN25" s="89"/>
      <c r="AO25" s="89"/>
      <c r="AP25" s="89"/>
      <c r="AQ25" s="89"/>
      <c r="AR25" s="89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82"/>
      <c r="BV25" s="66" t="n">
        <f aca="false">MAX(C25:BU25)</f>
        <v>8.4821990148092</v>
      </c>
    </row>
    <row r="26" customFormat="false" ht="14.1" hidden="false" customHeight="true" outlineLevel="0" collapsed="false">
      <c r="A26" s="76" t="n">
        <v>32.45</v>
      </c>
      <c r="B26" s="77" t="n">
        <f aca="false">IF(A26-$E$3&lt;0,0,A26-$E$3)</f>
        <v>0.870000000000005</v>
      </c>
      <c r="C26" s="70" t="n">
        <v>0</v>
      </c>
      <c r="D26" s="78" t="n">
        <v>0.886624722368405</v>
      </c>
      <c r="E26" s="78" t="n">
        <v>1.70707146562748</v>
      </c>
      <c r="F26" s="78" t="n">
        <v>2.49305274736067</v>
      </c>
      <c r="G26" s="78" t="n">
        <v>3.23871475225922</v>
      </c>
      <c r="H26" s="78" t="n">
        <v>3.94678195235642</v>
      </c>
      <c r="I26" s="78" t="n">
        <v>4.6135466074764</v>
      </c>
      <c r="J26" s="78" t="n">
        <v>5.23851856284491</v>
      </c>
      <c r="K26" s="78" t="n">
        <v>5.82107762413308</v>
      </c>
      <c r="L26" s="78" t="n">
        <v>6.36043645498852</v>
      </c>
      <c r="M26" s="78" t="n">
        <v>6.8555877413547</v>
      </c>
      <c r="N26" s="78" t="n">
        <v>7.30522603372978</v>
      </c>
      <c r="O26" s="78" t="n">
        <v>7.7076264613717</v>
      </c>
      <c r="P26" s="78" t="n">
        <v>8.12055322434222</v>
      </c>
      <c r="Q26" s="78" t="n">
        <v>8.50000176420555</v>
      </c>
      <c r="R26" s="78" t="n">
        <v>8.82702359615432</v>
      </c>
      <c r="S26" s="78" t="n">
        <v>9.09127914123084</v>
      </c>
      <c r="T26" s="78" t="n">
        <v>9.27118546219283</v>
      </c>
      <c r="U26" s="78"/>
      <c r="V26" s="78"/>
      <c r="W26" s="78"/>
      <c r="X26" s="78"/>
      <c r="Y26" s="78"/>
      <c r="Z26" s="79"/>
      <c r="AA26" s="78"/>
      <c r="AB26" s="107"/>
      <c r="AC26" s="78"/>
      <c r="AD26" s="78"/>
      <c r="AE26" s="78"/>
      <c r="AF26" s="78"/>
      <c r="AG26" s="78"/>
      <c r="AH26" s="91" t="s">
        <v>27</v>
      </c>
      <c r="AI26" s="91"/>
      <c r="AJ26" s="92" t="s">
        <v>28</v>
      </c>
      <c r="AK26" s="93" t="s">
        <v>29</v>
      </c>
      <c r="AL26" s="79"/>
      <c r="AM26" s="127" t="s">
        <v>38</v>
      </c>
      <c r="AN26" s="127"/>
      <c r="AO26" s="127"/>
      <c r="AP26" s="127"/>
      <c r="AQ26" s="127"/>
      <c r="AR26" s="127"/>
      <c r="AS26" s="107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82"/>
      <c r="BV26" s="66" t="n">
        <f aca="false">MAX(C26:BU26)</f>
        <v>9.27118546219283</v>
      </c>
    </row>
    <row r="27" customFormat="false" ht="14.1" hidden="false" customHeight="true" outlineLevel="0" collapsed="false">
      <c r="A27" s="76" t="n">
        <v>32.5</v>
      </c>
      <c r="B27" s="77" t="n">
        <f aca="false">IF(A27-$E$3&lt;0,0,A27-$E$3)</f>
        <v>0.920000000000002</v>
      </c>
      <c r="C27" s="70" t="n">
        <v>0</v>
      </c>
      <c r="D27" s="78" t="n">
        <v>0.913660878413762</v>
      </c>
      <c r="E27" s="78" t="n">
        <v>1.76018166583309</v>
      </c>
      <c r="F27" s="78" t="n">
        <v>2.57458793441814</v>
      </c>
      <c r="G27" s="78" t="n">
        <v>3.34804395839849</v>
      </c>
      <c r="H27" s="78" t="n">
        <v>4.08637554166209</v>
      </c>
      <c r="I27" s="78" t="n">
        <v>4.78466138303152</v>
      </c>
      <c r="J27" s="78" t="n">
        <v>5.44248171570318</v>
      </c>
      <c r="K27" s="78" t="n">
        <v>6.05931226921288</v>
      </c>
      <c r="L27" s="78" t="n">
        <v>6.63449721636745</v>
      </c>
      <c r="M27" s="78" t="n">
        <v>7.16721184801805</v>
      </c>
      <c r="N27" s="78" t="n">
        <v>7.65640945400077</v>
      </c>
      <c r="O27" s="78" t="n">
        <v>8.10074279537211</v>
      </c>
      <c r="P27" s="78" t="n">
        <v>8.50715667100444</v>
      </c>
      <c r="Q27" s="78" t="n">
        <v>8.93251593116798</v>
      </c>
      <c r="R27" s="78" t="n">
        <v>9.31190125700074</v>
      </c>
      <c r="S27" s="78" t="n">
        <v>9.63886860891886</v>
      </c>
      <c r="T27" s="78" t="n">
        <v>9.90308013048139</v>
      </c>
      <c r="U27" s="78" t="n">
        <v>10.0829564800442</v>
      </c>
      <c r="V27" s="78"/>
      <c r="W27" s="78"/>
      <c r="X27" s="78"/>
      <c r="Y27" s="78"/>
      <c r="Z27" s="79"/>
      <c r="AA27" s="78"/>
      <c r="AB27" s="107"/>
      <c r="AC27" s="78"/>
      <c r="AD27" s="78"/>
      <c r="AE27" s="78"/>
      <c r="AF27" s="78"/>
      <c r="AG27" s="78"/>
      <c r="AH27" s="91"/>
      <c r="AI27" s="91"/>
      <c r="AJ27" s="94" t="n">
        <v>33.2</v>
      </c>
      <c r="AK27" s="94" t="n">
        <v>0.08</v>
      </c>
      <c r="AL27" s="78"/>
      <c r="AM27" s="87"/>
      <c r="AN27" s="87"/>
      <c r="AO27" s="87"/>
      <c r="AP27" s="87"/>
      <c r="AQ27" s="87"/>
      <c r="AR27" s="87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82"/>
      <c r="BV27" s="66" t="n">
        <f aca="false">MAX(C27:BU27)</f>
        <v>33.2</v>
      </c>
    </row>
    <row r="28" customFormat="false" ht="14.1" hidden="false" customHeight="true" outlineLevel="0" collapsed="false">
      <c r="A28" s="76" t="n">
        <v>32.55</v>
      </c>
      <c r="B28" s="77" t="n">
        <f aca="false">IF(A28-$E$3&lt;0,0,A28-$E$3)</f>
        <v>0.969999999999999</v>
      </c>
      <c r="C28" s="70" t="n">
        <v>0</v>
      </c>
      <c r="D28" s="78" t="n">
        <v>0.939907600050119</v>
      </c>
      <c r="E28" s="78" t="n">
        <v>1.81171443790324</v>
      </c>
      <c r="F28" s="78" t="n">
        <v>2.65361041204357</v>
      </c>
      <c r="G28" s="78" t="n">
        <v>3.45391503338632</v>
      </c>
      <c r="H28" s="78" t="n">
        <v>4.22140401302037</v>
      </c>
      <c r="I28" s="78" t="n">
        <v>4.94999151943491</v>
      </c>
      <c r="J28" s="78" t="n">
        <v>5.63931385607316</v>
      </c>
      <c r="K28" s="78" t="n">
        <v>6.28892187486679</v>
      </c>
      <c r="L28" s="78" t="n">
        <v>6.89826072596999</v>
      </c>
      <c r="M28" s="78" t="n">
        <v>7.46664264476315</v>
      </c>
      <c r="N28" s="78" t="n">
        <v>7.99320942754262</v>
      </c>
      <c r="O28" s="78" t="n">
        <v>8.47687905929663</v>
      </c>
      <c r="P28" s="78" t="n">
        <v>8.91626685552753</v>
      </c>
      <c r="Q28" s="78" t="n">
        <v>9.34132786638139</v>
      </c>
      <c r="R28" s="78" t="n">
        <v>9.76661625223472</v>
      </c>
      <c r="S28" s="78" t="n">
        <v>10.1459383640369</v>
      </c>
      <c r="T28" s="78" t="n">
        <v>10.4728512359244</v>
      </c>
      <c r="U28" s="78" t="n">
        <v>10.7370187339729</v>
      </c>
      <c r="V28" s="78" t="n">
        <v>10.9168651121365</v>
      </c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87"/>
      <c r="AI28" s="87"/>
      <c r="AJ28" s="89"/>
      <c r="AK28" s="89"/>
      <c r="AL28" s="95"/>
      <c r="AM28" s="96" t="n">
        <f aca="false">ROUND(AJ30,2)</f>
        <v>0.05</v>
      </c>
      <c r="AN28" s="97" t="n">
        <f aca="false">ROUND(AM28+0.01,2)</f>
        <v>0.06</v>
      </c>
      <c r="AO28" s="97" t="n">
        <f aca="false">ROUND(AM28+0.02,2)</f>
        <v>0.07</v>
      </c>
      <c r="AP28" s="97" t="n">
        <f aca="false">ROUND(AM28+0.03,2)</f>
        <v>0.08</v>
      </c>
      <c r="AQ28" s="97" t="n">
        <f aca="false">ROUND(AM28+0.04,2)</f>
        <v>0.09</v>
      </c>
      <c r="AR28" s="98" t="n">
        <f aca="false">ROUND(AM28+0.05,2)</f>
        <v>0.1</v>
      </c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82"/>
      <c r="BV28" s="66" t="n">
        <f aca="false">MAX(C28:BU28)</f>
        <v>10.9168651121365</v>
      </c>
    </row>
    <row r="29" customFormat="false" ht="14.1" hidden="false" customHeight="true" outlineLevel="0" collapsed="false">
      <c r="A29" s="76" t="n">
        <v>32.6</v>
      </c>
      <c r="B29" s="77" t="n">
        <f aca="false">IF(A29-$E$3&lt;0,0,A29-$E$3)</f>
        <v>1.02</v>
      </c>
      <c r="C29" s="70" t="n">
        <v>0</v>
      </c>
      <c r="D29" s="78" t="n">
        <v>0.965164507907259</v>
      </c>
      <c r="E29" s="78" t="n">
        <v>1.86284159549492</v>
      </c>
      <c r="F29" s="78" t="n">
        <v>2.73033223209759</v>
      </c>
      <c r="G29" s="78" t="n">
        <v>3.55730365629406</v>
      </c>
      <c r="H29" s="78" t="n">
        <v>4.35227338287534</v>
      </c>
      <c r="I29" s="78" t="n">
        <v>5.11006660111844</v>
      </c>
      <c r="J29" s="78" t="n">
        <v>5.82968832403621</v>
      </c>
      <c r="K29" s="78" t="n">
        <v>6.51074933148849</v>
      </c>
      <c r="L29" s="78" t="n">
        <v>7.15277399085041</v>
      </c>
      <c r="M29" s="78" t="n">
        <v>7.75517988915754</v>
      </c>
      <c r="N29" s="78" t="n">
        <v>8.3172504763549</v>
      </c>
      <c r="O29" s="78" t="n">
        <v>8.838097362096</v>
      </c>
      <c r="P29" s="78" t="n">
        <v>9.31660671612493</v>
      </c>
      <c r="Q29" s="78" t="n">
        <v>9.75136011347047</v>
      </c>
      <c r="R29" s="78" t="n">
        <v>10.1970399819277</v>
      </c>
      <c r="S29" s="78" t="n">
        <v>10.6222574934708</v>
      </c>
      <c r="T29" s="78" t="n">
        <v>11.0015163912424</v>
      </c>
      <c r="U29" s="78" t="n">
        <v>11.3283747830993</v>
      </c>
      <c r="V29" s="78" t="n">
        <v>11.5924982576338</v>
      </c>
      <c r="W29" s="78" t="n">
        <v>11.7723146643981</v>
      </c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9"/>
      <c r="AJ29" s="99" t="s">
        <v>30</v>
      </c>
      <c r="AK29" s="100" t="s">
        <v>31</v>
      </c>
      <c r="AL29" s="101" t="n">
        <f aca="false">ROUND(AI31,2)</f>
        <v>33.2</v>
      </c>
      <c r="AM29" s="86" t="n">
        <f aca="false">AJ31</f>
        <v>1.22</v>
      </c>
      <c r="AN29" s="87" t="n">
        <f aca="false">ROUND($AM29+(($AR29-$AM29)/5)*1,2)</f>
        <v>1.46</v>
      </c>
      <c r="AO29" s="87" t="n">
        <f aca="false">ROUND($AM29+(($AR29-$AM29)/5)*2,2)</f>
        <v>1.7</v>
      </c>
      <c r="AP29" s="87" t="n">
        <f aca="false">ROUND($AM29+(($AR29-$AM29)/5)*3,2)</f>
        <v>1.93</v>
      </c>
      <c r="AQ29" s="87" t="n">
        <f aca="false">ROUND($AM29+(($AR29-$AM29)/5)*4,2)</f>
        <v>2.17</v>
      </c>
      <c r="AR29" s="102" t="n">
        <f aca="false">AK31</f>
        <v>2.41</v>
      </c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82"/>
      <c r="BV29" s="66" t="n">
        <f aca="false">MAX(C29:BU29)</f>
        <v>33.2</v>
      </c>
    </row>
    <row r="30" customFormat="false" ht="14.1" hidden="false" customHeight="true" outlineLevel="0" collapsed="false">
      <c r="A30" s="76" t="n">
        <v>32.65</v>
      </c>
      <c r="B30" s="77" t="n">
        <f aca="false">IF(A30-$E$3&lt;0,0,A30-$E$3)</f>
        <v>1.07</v>
      </c>
      <c r="C30" s="70" t="n">
        <v>0</v>
      </c>
      <c r="D30" s="78" t="n">
        <v>0.989376589365894</v>
      </c>
      <c r="E30" s="78" t="n">
        <v>1.91411435415006</v>
      </c>
      <c r="F30" s="78" t="n">
        <v>2.80493731885523</v>
      </c>
      <c r="G30" s="78" t="n">
        <v>3.65875616804236</v>
      </c>
      <c r="H30" s="78" t="n">
        <v>4.47933312579441</v>
      </c>
      <c r="I30" s="78" t="n">
        <v>5.26534038680005</v>
      </c>
      <c r="J30" s="78" t="n">
        <v>6.01417893309891</v>
      </c>
      <c r="K30" s="78" t="n">
        <v>6.72550811570398</v>
      </c>
      <c r="L30" s="78" t="n">
        <v>7.39891559006791</v>
      </c>
      <c r="M30" s="78" t="n">
        <v>8.03390172963686</v>
      </c>
      <c r="N30" s="78" t="n">
        <v>8.62985915175017</v>
      </c>
      <c r="O30" s="78" t="n">
        <v>9.18604523104068</v>
      </c>
      <c r="P30" s="78" t="n">
        <v>9.70154423470508</v>
      </c>
      <c r="Q30" s="78" t="n">
        <v>10.1752135176502</v>
      </c>
      <c r="R30" s="78" t="n">
        <v>10.6071611360193</v>
      </c>
      <c r="S30" s="78" t="n">
        <v>11.0737403498675</v>
      </c>
      <c r="T30" s="78" t="n">
        <v>11.4988869871004</v>
      </c>
      <c r="U30" s="78" t="n">
        <v>11.8780826708415</v>
      </c>
      <c r="V30" s="78" t="n">
        <v>12.2048865826677</v>
      </c>
      <c r="W30" s="78" t="n">
        <v>12.4689660336882</v>
      </c>
      <c r="X30" s="78" t="n">
        <v>12.6487524690533</v>
      </c>
      <c r="Y30" s="78"/>
      <c r="Z30" s="78"/>
      <c r="AA30" s="78"/>
      <c r="AB30" s="78"/>
      <c r="AC30" s="78"/>
      <c r="AD30" s="78"/>
      <c r="AE30" s="78"/>
      <c r="AF30" s="78"/>
      <c r="AG30" s="78"/>
      <c r="AH30" s="103"/>
      <c r="AI30" s="90"/>
      <c r="AJ30" s="104" t="n">
        <f aca="false">HLOOKUP(AK27,C6:BU6,1,TRUE())</f>
        <v>0.05</v>
      </c>
      <c r="AK30" s="105" t="n">
        <f aca="false">HLOOKUP((AK27+0.05),C6:BU6,1,TRUE())</f>
        <v>0.1</v>
      </c>
      <c r="AL30" s="106" t="n">
        <f aca="false">ROUND(AL29+0.01,2)</f>
        <v>33.21</v>
      </c>
      <c r="AM30" s="107" t="n">
        <f aca="false">ROUND(AJ31+((AJ32-AJ31)/5)*1,2)</f>
        <v>1.22</v>
      </c>
      <c r="AN30" s="87" t="n">
        <f aca="false">ROUND($AM30+(($AR30-$AM30)/5)*1,2)</f>
        <v>1.46</v>
      </c>
      <c r="AO30" s="87" t="n">
        <f aca="false">ROUND($AM30+(($AR30-$AM30)/5)*2,2)</f>
        <v>1.7</v>
      </c>
      <c r="AP30" s="87" t="n">
        <f aca="false">ROUND($AM30+(($AR30-$AM30)/5)*3,2)</f>
        <v>1.94</v>
      </c>
      <c r="AQ30" s="87" t="n">
        <f aca="false">ROUND($AM30+(($AR30-$AM30)/5)*4,2)</f>
        <v>2.18</v>
      </c>
      <c r="AR30" s="108" t="n">
        <f aca="false">ROUND(AK31+((AK32-AK31)/5)*1,2)</f>
        <v>2.42</v>
      </c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82"/>
      <c r="BV30" s="66" t="n">
        <f aca="false">MAX(C30:BU30)</f>
        <v>33.21</v>
      </c>
    </row>
    <row r="31" customFormat="false" ht="14.1" hidden="false" customHeight="true" outlineLevel="0" collapsed="false">
      <c r="A31" s="76" t="n">
        <v>32.7</v>
      </c>
      <c r="B31" s="77" t="n">
        <f aca="false">IF(A31-$E$3&lt;0,0,A31-$E$3)</f>
        <v>1.12</v>
      </c>
      <c r="C31" s="70" t="n">
        <v>0</v>
      </c>
      <c r="D31" s="78" t="n">
        <v>1.01299542522165</v>
      </c>
      <c r="E31" s="78" t="n">
        <v>1.96404107351297</v>
      </c>
      <c r="F31" s="78" t="n">
        <v>2.87758640471093</v>
      </c>
      <c r="G31" s="78" t="n">
        <v>3.75746619712834</v>
      </c>
      <c r="H31" s="78" t="n">
        <v>4.60288658122555</v>
      </c>
      <c r="I31" s="78" t="n">
        <v>5.41620517203712</v>
      </c>
      <c r="J31" s="78" t="n">
        <v>6.19327949228863</v>
      </c>
      <c r="K31" s="78" t="n">
        <v>6.93380880609552</v>
      </c>
      <c r="L31" s="78" t="n">
        <v>7.63743212813052</v>
      </c>
      <c r="M31" s="78" t="n">
        <v>8.30371606729708</v>
      </c>
      <c r="N31" s="78" t="n">
        <v>8.93213916017376</v>
      </c>
      <c r="O31" s="78" t="n">
        <v>9.52207130049272</v>
      </c>
      <c r="P31" s="78" t="n">
        <v>10.0727461347349</v>
      </c>
      <c r="Q31" s="78" t="n">
        <v>10.5832230509083</v>
      </c>
      <c r="R31" s="78" t="n">
        <v>11.0523331876494</v>
      </c>
      <c r="S31" s="78" t="n">
        <v>11.5044136938164</v>
      </c>
      <c r="T31" s="78" t="n">
        <v>11.9709151263133</v>
      </c>
      <c r="U31" s="78" t="n">
        <v>12.395990889236</v>
      </c>
      <c r="V31" s="78" t="n">
        <v>12.7751233589465</v>
      </c>
      <c r="W31" s="78" t="n">
        <v>13.101872790742</v>
      </c>
      <c r="X31" s="78" t="n">
        <v>13.3659082182486</v>
      </c>
      <c r="Y31" s="78" t="n">
        <v>13.5456646822145</v>
      </c>
      <c r="Z31" s="78"/>
      <c r="AA31" s="78"/>
      <c r="AB31" s="78"/>
      <c r="AC31" s="78"/>
      <c r="AD31" s="78"/>
      <c r="AE31" s="78"/>
      <c r="AF31" s="78"/>
      <c r="AG31" s="78"/>
      <c r="AH31" s="109" t="s">
        <v>32</v>
      </c>
      <c r="AI31" s="110" t="n">
        <f aca="false">VLOOKUP(AJ27,A22:A112,1,TRUE())</f>
        <v>33.2</v>
      </c>
      <c r="AJ31" s="111" t="n">
        <f aca="false">ROUND(IFERROR(INDEX(C7:BU97,MATCH(AI31,A7:A97,0),MATCH(AJ30,C6:BU6,0)),""),2)</f>
        <v>1.22</v>
      </c>
      <c r="AK31" s="102" t="n">
        <f aca="false">ROUND(IFERROR(INDEX(C7:BU97,MATCH(AI31,A7:A97,0),MATCH(AK30,C6:BU6,0)),""),2)</f>
        <v>2.41</v>
      </c>
      <c r="AL31" s="106" t="n">
        <f aca="false">ROUND(AL29+0.02,2)</f>
        <v>33.22</v>
      </c>
      <c r="AM31" s="107" t="n">
        <f aca="false">AJ31+((AJ32-AJ31)/5)*2</f>
        <v>1.228</v>
      </c>
      <c r="AN31" s="87" t="n">
        <f aca="false">ROUND($AM31+(($AR31-$AM31)/5)*1,2)</f>
        <v>1.47</v>
      </c>
      <c r="AO31" s="87" t="n">
        <f aca="false">ROUND($AM31+(($AR31-$AM31)/5)*2,2)</f>
        <v>1.71</v>
      </c>
      <c r="AP31" s="87" t="n">
        <f aca="false">ROUND($AM31+(($AR31-$AM31)/5)*3,2)</f>
        <v>1.95</v>
      </c>
      <c r="AQ31" s="87" t="n">
        <f aca="false">ROUND($AM31+(($AR31-$AM31)/5)*4,2)</f>
        <v>2.19</v>
      </c>
      <c r="AR31" s="108" t="n">
        <f aca="false">ROUND(AK31+((AK32-AK31)/5)*2,2)</f>
        <v>2.43</v>
      </c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82"/>
      <c r="BV31" s="66" t="n">
        <f aca="false">MAX(C31:BU31)</f>
        <v>33.22</v>
      </c>
    </row>
    <row r="32" customFormat="false" ht="14.1" hidden="false" customHeight="true" outlineLevel="0" collapsed="false">
      <c r="A32" s="76" t="n">
        <v>32.75</v>
      </c>
      <c r="B32" s="77" t="n">
        <f aca="false">IF(A32-$E$3&lt;0,0,A32-$E$3)</f>
        <v>1.17</v>
      </c>
      <c r="C32" s="70" t="n">
        <v>0</v>
      </c>
      <c r="D32" s="78" t="n">
        <v>1.03606147461091</v>
      </c>
      <c r="E32" s="78" t="n">
        <v>2.01271881845824</v>
      </c>
      <c r="F32" s="78" t="n">
        <v>2.94842090944685</v>
      </c>
      <c r="G32" s="78" t="n">
        <v>3.85363698688455</v>
      </c>
      <c r="H32" s="78" t="n">
        <v>4.72319902244107</v>
      </c>
      <c r="I32" s="78" t="n">
        <v>5.56300282472155</v>
      </c>
      <c r="J32" s="78" t="n">
        <v>6.36741862701451</v>
      </c>
      <c r="K32" s="78" t="n">
        <v>7.13617889111952</v>
      </c>
      <c r="L32" s="78" t="n">
        <v>7.86896488111631</v>
      </c>
      <c r="M32" s="78" t="n">
        <v>8.56539702484959</v>
      </c>
      <c r="N32" s="78" t="n">
        <v>9.22502269613952</v>
      </c>
      <c r="O32" s="78" t="n">
        <v>9.84730047521214</v>
      </c>
      <c r="P32" s="78" t="n">
        <v>10.4315794903213</v>
      </c>
      <c r="Q32" s="78" t="n">
        <v>10.9770717060383</v>
      </c>
      <c r="R32" s="78" t="n">
        <v>11.4828137786472</v>
      </c>
      <c r="S32" s="78" t="n">
        <v>11.9476128959311</v>
      </c>
      <c r="T32" s="78" t="n">
        <v>12.4216612607529</v>
      </c>
      <c r="U32" s="78" t="n">
        <v>12.8880849118985</v>
      </c>
      <c r="V32" s="78" t="n">
        <v>13.313089800511</v>
      </c>
      <c r="W32" s="78" t="n">
        <v>13.6921590561909</v>
      </c>
      <c r="X32" s="78" t="n">
        <v>14.0188540079558</v>
      </c>
      <c r="Y32" s="78" t="n">
        <v>14.2828454119484</v>
      </c>
      <c r="Z32" s="78" t="n">
        <v>14.4625719045151</v>
      </c>
      <c r="AA32" s="78"/>
      <c r="AB32" s="78"/>
      <c r="AC32" s="78"/>
      <c r="AD32" s="78"/>
      <c r="AE32" s="78"/>
      <c r="AF32" s="78"/>
      <c r="AG32" s="78"/>
      <c r="AH32" s="109"/>
      <c r="AI32" s="112" t="n">
        <f aca="false">VLOOKUP((AJ27+0.05),A22:A112,1,TRUE())</f>
        <v>33.25</v>
      </c>
      <c r="AJ32" s="113" t="n">
        <f aca="false">ROUND(IFERROR(INDEX(C7:BU97,MATCH(AI32,A7:A97,0),MATCH(AJ30,C6:BU6,0)),""),2)</f>
        <v>1.24</v>
      </c>
      <c r="AK32" s="95" t="n">
        <f aca="false">ROUND(IFERROR(INDEX(C7:BU97,MATCH(AI32,A7:A97,0),MATCH(AK30,C6:BU6,0)),""),2)</f>
        <v>2.45</v>
      </c>
      <c r="AL32" s="106" t="n">
        <f aca="false">ROUND(AL29+0.03,2)</f>
        <v>33.23</v>
      </c>
      <c r="AM32" s="107" t="n">
        <f aca="false">ROUND(AJ31+((AJ32-AJ31)/5)*3,2)</f>
        <v>1.23</v>
      </c>
      <c r="AN32" s="87" t="n">
        <f aca="false">ROUND($AM32+(($AR32-$AM32)/5)*1,2)</f>
        <v>1.47</v>
      </c>
      <c r="AO32" s="87" t="n">
        <f aca="false">ROUND($AM32+(($AR32-$AM32)/5)*2,2)</f>
        <v>1.71</v>
      </c>
      <c r="AP32" s="87" t="n">
        <f aca="false">ROUND($AM32+(($AR32-$AM32)/5)*3,2)</f>
        <v>1.95</v>
      </c>
      <c r="AQ32" s="87" t="n">
        <f aca="false">ROUND($AM32+(($AR32-$AM32)/5)*4,2)</f>
        <v>2.19</v>
      </c>
      <c r="AR32" s="108" t="n">
        <f aca="false">ROUND(AK31+((AK32-AK31)/5)*3,2)</f>
        <v>2.43</v>
      </c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82"/>
      <c r="BV32" s="66" t="n">
        <f aca="false">MAX(C32:BU32)</f>
        <v>33.25</v>
      </c>
    </row>
    <row r="33" customFormat="false" ht="14.1" hidden="false" customHeight="true" outlineLevel="0" collapsed="false">
      <c r="A33" s="76" t="n">
        <v>32.8</v>
      </c>
      <c r="B33" s="77" t="n">
        <f aca="false">IF(A33-$E$3&lt;0,0,A33-$E$3)</f>
        <v>1.22</v>
      </c>
      <c r="C33" s="70" t="n">
        <v>0</v>
      </c>
      <c r="D33" s="78" t="n">
        <v>1.05861077946527</v>
      </c>
      <c r="E33" s="78" t="n">
        <v>2.06023357883154</v>
      </c>
      <c r="F33" s="78" t="n">
        <v>3.0175660261726</v>
      </c>
      <c r="G33" s="78" t="n">
        <v>3.94744798050059</v>
      </c>
      <c r="H33" s="78" t="n">
        <v>4.84050399968436</v>
      </c>
      <c r="I33" s="78" t="n">
        <v>5.70603339384272</v>
      </c>
      <c r="J33" s="78" t="n">
        <v>6.5369712262998</v>
      </c>
      <c r="K33" s="78" t="n">
        <v>7.33307786829544</v>
      </c>
      <c r="L33" s="78" t="n">
        <v>8.09406975668675</v>
      </c>
      <c r="M33" s="78" t="n">
        <v>8.81961164081398</v>
      </c>
      <c r="N33" s="78" t="n">
        <v>9.50930689610209</v>
      </c>
      <c r="O33" s="78" t="n">
        <v>10.1626852500327</v>
      </c>
      <c r="P33" s="78" t="n">
        <v>10.7791869757834</v>
      </c>
      <c r="Q33" s="78" t="n">
        <v>11.3581421535051</v>
      </c>
      <c r="R33" s="78" t="n">
        <v>11.8987428605148</v>
      </c>
      <c r="S33" s="78" t="n">
        <v>12.4000049048044</v>
      </c>
      <c r="T33" s="78" t="n">
        <v>12.8607135101858</v>
      </c>
      <c r="U33" s="78" t="n">
        <v>13.358455165369</v>
      </c>
      <c r="V33" s="78" t="n">
        <v>13.8248010351633</v>
      </c>
      <c r="W33" s="78" t="n">
        <v>14.2497350494656</v>
      </c>
      <c r="X33" s="78" t="n">
        <v>14.6287410911149</v>
      </c>
      <c r="Y33" s="78" t="n">
        <v>14.9553815628492</v>
      </c>
      <c r="Z33" s="78" t="n">
        <v>15.2193289433278</v>
      </c>
      <c r="AA33" s="78" t="n">
        <v>15.3990254644952</v>
      </c>
      <c r="AB33" s="78"/>
      <c r="AC33" s="78"/>
      <c r="AD33" s="78"/>
      <c r="AE33" s="78"/>
      <c r="AF33" s="78"/>
      <c r="AG33" s="78"/>
      <c r="AH33" s="86"/>
      <c r="AI33" s="87"/>
      <c r="AJ33" s="87"/>
      <c r="AK33" s="88"/>
      <c r="AL33" s="106" t="n">
        <f aca="false">ROUND(AL29+0.04,2)</f>
        <v>33.24</v>
      </c>
      <c r="AM33" s="107" t="n">
        <f aca="false">ROUND(AJ31+((AJ32-AJ31)/5)*4,2)</f>
        <v>1.24</v>
      </c>
      <c r="AN33" s="87" t="n">
        <f aca="false">ROUND($AM33+(($AR33-$AM33)/5)*1,2)</f>
        <v>1.48</v>
      </c>
      <c r="AO33" s="87" t="n">
        <f aca="false">ROUND($AM33+(($AR33-$AM33)/5)*2,2)</f>
        <v>1.72</v>
      </c>
      <c r="AP33" s="87" t="n">
        <f aca="false">ROUND($AM33+(($AR33-$AM33)/5)*3,2)</f>
        <v>1.96</v>
      </c>
      <c r="AQ33" s="87" t="n">
        <f aca="false">ROUND($AM33+(($AR33-$AM33)/5)*4,2)</f>
        <v>2.2</v>
      </c>
      <c r="AR33" s="108" t="n">
        <f aca="false">ROUND(AK31+((AK32-AK31)/5)*4,2)</f>
        <v>2.44</v>
      </c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82"/>
      <c r="BV33" s="66" t="n">
        <f aca="false">MAX(C33:BU33)</f>
        <v>33.24</v>
      </c>
    </row>
    <row r="34" customFormat="false" ht="14.1" hidden="false" customHeight="true" outlineLevel="0" collapsed="false">
      <c r="A34" s="76" t="n">
        <v>32.85</v>
      </c>
      <c r="B34" s="77" t="n">
        <f aca="false">IF(A34-$E$3&lt;0,0,A34-$E$3)</f>
        <v>1.27</v>
      </c>
      <c r="C34" s="70" t="n">
        <v>0</v>
      </c>
      <c r="D34" s="78" t="n">
        <v>1.08067561139517</v>
      </c>
      <c r="E34" s="78" t="n">
        <v>2.10666194993025</v>
      </c>
      <c r="F34" s="78" t="n">
        <v>3.08513320309822</v>
      </c>
      <c r="G34" s="78" t="n">
        <v>4.03905852626231</v>
      </c>
      <c r="H34" s="78" t="n">
        <v>4.95576563206352</v>
      </c>
      <c r="I34" s="78" t="n">
        <v>5.84556191567746</v>
      </c>
      <c r="J34" s="78" t="n">
        <v>6.70226741763666</v>
      </c>
      <c r="K34" s="78" t="n">
        <v>7.52490895417613</v>
      </c>
      <c r="L34" s="78" t="n">
        <v>8.3132325546475</v>
      </c>
      <c r="M34" s="78" t="n">
        <v>9.06693990143428</v>
      </c>
      <c r="N34" s="78" t="n">
        <v>9.7856805390048</v>
      </c>
      <c r="O34" s="78" t="n">
        <v>10.4690421435432</v>
      </c>
      <c r="P34" s="78" t="n">
        <v>11.1165381972902</v>
      </c>
      <c r="Q34" s="78" t="n">
        <v>11.7275921208796</v>
      </c>
      <c r="R34" s="78" t="n">
        <v>12.3015164608951</v>
      </c>
      <c r="S34" s="78" t="n">
        <v>12.8374849900869</v>
      </c>
      <c r="T34" s="78" t="n">
        <v>13.3344943291348</v>
      </c>
      <c r="U34" s="78" t="n">
        <v>13.8100971670642</v>
      </c>
      <c r="V34" s="78" t="n">
        <v>14.3143742865474</v>
      </c>
      <c r="W34" s="78" t="n">
        <v>14.7806423749904</v>
      </c>
      <c r="X34" s="78" t="n">
        <v>15.2055055149825</v>
      </c>
      <c r="Y34" s="78" t="n">
        <v>15.5844483426013</v>
      </c>
      <c r="Z34" s="78" t="n">
        <v>15.9110343343049</v>
      </c>
      <c r="AA34" s="78" t="n">
        <v>16.1749376912695</v>
      </c>
      <c r="AB34" s="78" t="n">
        <v>16.3546042410377</v>
      </c>
      <c r="AC34" s="78"/>
      <c r="AD34" s="78"/>
      <c r="AE34" s="78"/>
      <c r="AF34" s="78"/>
      <c r="AG34" s="78"/>
      <c r="AH34" s="78"/>
      <c r="AI34" s="78"/>
      <c r="AJ34" s="78"/>
      <c r="AK34" s="79"/>
      <c r="AL34" s="114" t="n">
        <f aca="false">ROUND(AL29+0.05,2)</f>
        <v>33.25</v>
      </c>
      <c r="AM34" s="115" t="n">
        <f aca="false">AJ32</f>
        <v>1.24</v>
      </c>
      <c r="AN34" s="116" t="n">
        <f aca="false">ROUND($AM34+(($AR34-$AM34)/5)*1,2)</f>
        <v>1.48</v>
      </c>
      <c r="AO34" s="116" t="n">
        <f aca="false">ROUND($AM34+(($AR34-$AM34)/5)*2,2)</f>
        <v>1.72</v>
      </c>
      <c r="AP34" s="116" t="n">
        <f aca="false">ROUND($AM34+(($AR34-$AM34)/5)*3,2)</f>
        <v>1.97</v>
      </c>
      <c r="AQ34" s="116" t="n">
        <f aca="false">ROUND($AM34+(($AR34-$AM34)/5)*4,2)</f>
        <v>2.21</v>
      </c>
      <c r="AR34" s="95" t="n">
        <f aca="false">AK32</f>
        <v>2.45</v>
      </c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82"/>
      <c r="BV34" s="66" t="n">
        <f aca="false">MAX(C34:BU34)</f>
        <v>33.25</v>
      </c>
    </row>
    <row r="35" customFormat="false" ht="14.1" hidden="false" customHeight="true" outlineLevel="0" collapsed="false">
      <c r="A35" s="76" t="n">
        <v>32.9</v>
      </c>
      <c r="B35" s="77" t="n">
        <f aca="false">IF(A35-$E$3&lt;0,0,A35-$E$3)</f>
        <v>1.32</v>
      </c>
      <c r="C35" s="70" t="n">
        <v>0</v>
      </c>
      <c r="D35" s="78" t="n">
        <v>1.10228500171151</v>
      </c>
      <c r="E35" s="78" t="n">
        <v>2.15207250052866</v>
      </c>
      <c r="F35" s="78" t="n">
        <v>3.15122215931313</v>
      </c>
      <c r="G35" s="78" t="n">
        <v>4.12861087574707</v>
      </c>
      <c r="H35" s="78" t="n">
        <v>5.06950115936329</v>
      </c>
      <c r="I35" s="78" t="n">
        <v>5.98182385939036</v>
      </c>
      <c r="J35" s="78" t="n">
        <v>6.86359969664455</v>
      </c>
      <c r="K35" s="78" t="n">
        <v>7.71202830231695</v>
      </c>
      <c r="L35" s="78" t="n">
        <v>8.52688083901427</v>
      </c>
      <c r="M35" s="78" t="n">
        <v>9.30789008835097</v>
      </c>
      <c r="N35" s="78" t="n">
        <v>10.0547441043344</v>
      </c>
      <c r="O35" s="78" t="n">
        <v>10.7670783875799</v>
      </c>
      <c r="P35" s="78" t="n">
        <v>11.4444661144394</v>
      </c>
      <c r="Q35" s="78" t="n">
        <v>12.0864057637949</v>
      </c>
      <c r="R35" s="78" t="n">
        <v>12.692305192956</v>
      </c>
      <c r="S35" s="78" t="n">
        <v>13.2614607573688</v>
      </c>
      <c r="T35" s="78" t="n">
        <v>13.793029328054</v>
      </c>
      <c r="U35" s="78" t="n">
        <v>14.2859898106106</v>
      </c>
      <c r="V35" s="78" t="n">
        <v>14.7848293208234</v>
      </c>
      <c r="W35" s="78" t="n">
        <v>15.2890223184103</v>
      </c>
      <c r="X35" s="78" t="n">
        <v>15.755212625502</v>
      </c>
      <c r="Y35" s="78" t="n">
        <v>16.1800048911839</v>
      </c>
      <c r="Z35" s="78" t="n">
        <v>16.5588845047721</v>
      </c>
      <c r="AA35" s="78" t="n">
        <v>16.8854160164451</v>
      </c>
      <c r="AB35" s="78" t="n">
        <v>17.1492753498957</v>
      </c>
      <c r="AC35" s="78" t="n">
        <v>17.3289119282647</v>
      </c>
      <c r="AD35" s="78"/>
      <c r="AE35" s="78"/>
      <c r="AF35" s="78"/>
      <c r="AG35" s="78"/>
      <c r="AH35" s="78"/>
      <c r="AI35" s="78"/>
      <c r="AJ35" s="78"/>
      <c r="AK35" s="78"/>
      <c r="AL35" s="87"/>
      <c r="AM35" s="87"/>
      <c r="AN35" s="87"/>
      <c r="AO35" s="88"/>
      <c r="AP35" s="88"/>
      <c r="AQ35" s="88"/>
      <c r="AR35" s="8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82"/>
      <c r="BV35" s="66" t="n">
        <f aca="false">MAX(C35:BU35)</f>
        <v>17.3289119282647</v>
      </c>
    </row>
    <row r="36" customFormat="false" ht="14.1" hidden="false" customHeight="true" outlineLevel="0" collapsed="false">
      <c r="A36" s="76" t="n">
        <v>32.95</v>
      </c>
      <c r="B36" s="77" t="n">
        <f aca="false">IF(A36-$E$3&lt;0,0,A36-$E$3)</f>
        <v>1.37</v>
      </c>
      <c r="C36" s="70" t="n">
        <v>0</v>
      </c>
      <c r="D36" s="78" t="n">
        <v>1.1234651793816</v>
      </c>
      <c r="E36" s="78" t="n">
        <v>2.19652689632204</v>
      </c>
      <c r="F36" s="78" t="n">
        <v>3.21592253696006</v>
      </c>
      <c r="G36" s="78" t="n">
        <v>4.21623263271352</v>
      </c>
      <c r="H36" s="78" t="n">
        <v>5.1807238974818</v>
      </c>
      <c r="I36" s="78" t="n">
        <v>6.11502953091453</v>
      </c>
      <c r="J36" s="78" t="n">
        <v>7.02122865745136</v>
      </c>
      <c r="K36" s="78" t="n">
        <v>7.89475235495438</v>
      </c>
      <c r="L36" s="78" t="n">
        <v>8.73539331330536</v>
      </c>
      <c r="M36" s="78" t="n">
        <v>9.54291074598651</v>
      </c>
      <c r="N36" s="78" t="n">
        <v>10.3170251612286</v>
      </c>
      <c r="O36" s="78" t="n">
        <v>11.0574119874648</v>
      </c>
      <c r="P36" s="78" t="n">
        <v>11.7636937153577</v>
      </c>
      <c r="Q36" s="78" t="n">
        <v>12.4354300895135</v>
      </c>
      <c r="R36" s="78" t="n">
        <v>13.0721056913649</v>
      </c>
      <c r="S36" s="78" t="n">
        <v>13.673113962962</v>
      </c>
      <c r="T36" s="78" t="n">
        <v>14.237736264061</v>
      </c>
      <c r="U36" s="78" t="n">
        <v>14.765113813195</v>
      </c>
      <c r="V36" s="78" t="n">
        <v>15.254209111921</v>
      </c>
      <c r="W36" s="78" t="n">
        <v>15.7779165257486</v>
      </c>
      <c r="X36" s="78" t="n">
        <v>16.2820254014393</v>
      </c>
      <c r="Y36" s="78" t="n">
        <v>16.7481379271797</v>
      </c>
      <c r="Z36" s="78" t="n">
        <v>17.1728593185514</v>
      </c>
      <c r="AA36" s="78" t="n">
        <v>17.551675718109</v>
      </c>
      <c r="AB36" s="78" t="n">
        <v>17.8781527497514</v>
      </c>
      <c r="AC36" s="78" t="n">
        <v>18.141968059688</v>
      </c>
      <c r="AD36" s="78" t="n">
        <v>18.3215746666578</v>
      </c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117" t="s">
        <v>33</v>
      </c>
      <c r="AP36" s="117"/>
      <c r="AQ36" s="117"/>
      <c r="AR36" s="117" t="n">
        <f aca="false">ROUND(IFERROR(INDEX(AM29:AR34,MATCH(AJ27,AL29:AL34,0),MATCH(AK27,AM28:AR28,0)),""),2)</f>
        <v>1.93</v>
      </c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82"/>
      <c r="BV36" s="66" t="n">
        <f aca="false">MAX(C36:BU36)</f>
        <v>18.3215746666578</v>
      </c>
    </row>
    <row r="37" customFormat="false" ht="14.1" hidden="false" customHeight="true" outlineLevel="0" collapsed="false">
      <c r="A37" s="76" t="n">
        <v>33</v>
      </c>
      <c r="B37" s="77" t="n">
        <f aca="false">IF(A37-$E$3&lt;0,0,A37-$E$3)</f>
        <v>1.42</v>
      </c>
      <c r="C37" s="70" t="n">
        <v>0</v>
      </c>
      <c r="D37" s="78" t="n">
        <v>1.14423993573107</v>
      </c>
      <c r="E37" s="78" t="n">
        <v>2.24008082996469</v>
      </c>
      <c r="F37" s="78" t="n">
        <v>3.27931526667752</v>
      </c>
      <c r="G37" s="78" t="n">
        <v>4.30203877052945</v>
      </c>
      <c r="H37" s="78" t="n">
        <v>5.28958651601358</v>
      </c>
      <c r="I37" s="78" t="n">
        <v>6.24536766899984</v>
      </c>
      <c r="J37" s="78" t="n">
        <v>7.17538764684789</v>
      </c>
      <c r="K37" s="78" t="n">
        <v>8.07336377438863</v>
      </c>
      <c r="L37" s="78" t="n">
        <v>8.93910732149166</v>
      </c>
      <c r="M37" s="78" t="n">
        <v>9.77240015518332</v>
      </c>
      <c r="N37" s="78" t="n">
        <v>10.5729903878575</v>
      </c>
      <c r="O37" s="78" t="n">
        <v>11.3405871257901</v>
      </c>
      <c r="P37" s="78" t="n">
        <v>12.0748540687126</v>
      </c>
      <c r="Q37" s="78" t="n">
        <v>12.7754016220198</v>
      </c>
      <c r="R37" s="78" t="n">
        <v>13.4417770538329</v>
      </c>
      <c r="S37" s="78" t="n">
        <v>14.0734520372232</v>
      </c>
      <c r="T37" s="78" t="n">
        <v>14.6698066257714</v>
      </c>
      <c r="U37" s="78" t="n">
        <v>15.2301082527125</v>
      </c>
      <c r="V37" s="78" t="n">
        <v>15.7534836013711</v>
      </c>
      <c r="W37" s="78" t="n">
        <v>16.2496642963976</v>
      </c>
      <c r="X37" s="78" t="n">
        <v>16.7890053052554</v>
      </c>
      <c r="Y37" s="78" t="n">
        <v>17.2930300590498</v>
      </c>
      <c r="Z37" s="78" t="n">
        <v>17.7590648034389</v>
      </c>
      <c r="AA37" s="78" t="n">
        <v>18.1837153205004</v>
      </c>
      <c r="AB37" s="78" t="n">
        <v>18.5624685060275</v>
      </c>
      <c r="AC37" s="78" t="n">
        <v>18.8888910576392</v>
      </c>
      <c r="AD37" s="78" t="n">
        <v>19.1526623440618</v>
      </c>
      <c r="AE37" s="78" t="n">
        <v>19.3322389796323</v>
      </c>
      <c r="AF37" s="78"/>
      <c r="AG37" s="78"/>
      <c r="AH37" s="78"/>
      <c r="AI37" s="78"/>
      <c r="AJ37" s="78"/>
      <c r="AK37" s="78"/>
      <c r="AL37" s="78"/>
      <c r="AM37" s="78"/>
      <c r="AN37" s="78"/>
      <c r="AO37" s="79"/>
      <c r="AP37" s="79"/>
      <c r="AQ37" s="79"/>
      <c r="AR37" s="79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82"/>
      <c r="BV37" s="66" t="n">
        <f aca="false">MAX(C37:BU37)</f>
        <v>19.3322389796323</v>
      </c>
    </row>
    <row r="38" customFormat="false" ht="14.1" hidden="false" customHeight="true" outlineLevel="0" collapsed="false">
      <c r="A38" s="76" t="n">
        <v>33.05</v>
      </c>
      <c r="B38" s="77" t="n">
        <f aca="false">IF(A38-$E$3&lt;0,0,A38-$E$3)</f>
        <v>1.47</v>
      </c>
      <c r="C38" s="70" t="n">
        <v>0</v>
      </c>
      <c r="D38" s="78" t="n">
        <v>1.16463093032548</v>
      </c>
      <c r="E38" s="78" t="n">
        <v>2.2827847967313</v>
      </c>
      <c r="F38" s="78" t="n">
        <v>3.34147370472492</v>
      </c>
      <c r="G38" s="78" t="n">
        <v>4.38613330728184</v>
      </c>
      <c r="H38" s="78" t="n">
        <v>5.3962268941693</v>
      </c>
      <c r="I38" s="78" t="n">
        <v>6.37300840754214</v>
      </c>
      <c r="J38" s="78" t="n">
        <v>7.32628658016919</v>
      </c>
      <c r="K38" s="78" t="n">
        <v>8.24811627807915</v>
      </c>
      <c r="L38" s="78" t="n">
        <v>9.13832491885045</v>
      </c>
      <c r="M38" s="78" t="n">
        <v>9.9967139319155</v>
      </c>
      <c r="N38" s="78" t="n">
        <v>10.8230551035482</v>
      </c>
      <c r="O38" s="78" t="n">
        <v>11.6170862065561</v>
      </c>
      <c r="P38" s="78" t="n">
        <v>12.3785057277677</v>
      </c>
      <c r="Q38" s="78" t="n">
        <v>13.1069664435674</v>
      </c>
      <c r="R38" s="78" t="n">
        <v>13.8020675044121</v>
      </c>
      <c r="S38" s="78" t="n">
        <v>14.4633445597226</v>
      </c>
      <c r="T38" s="78" t="n">
        <v>15.0902572623699</v>
      </c>
      <c r="U38" s="78" t="n">
        <v>15.6821731994806</v>
      </c>
      <c r="V38" s="78" t="n">
        <v>16.2383468378378</v>
      </c>
      <c r="W38" s="78" t="n">
        <v>16.7578913288298</v>
      </c>
      <c r="X38" s="78" t="n">
        <v>17.2785097661812</v>
      </c>
      <c r="Y38" s="78" t="n">
        <v>17.8177607588482</v>
      </c>
      <c r="Z38" s="78" t="n">
        <v>18.3217013907463</v>
      </c>
      <c r="AA38" s="78" t="n">
        <v>18.7876583537841</v>
      </c>
      <c r="AB38" s="78" t="n">
        <v>19.2122379965354</v>
      </c>
      <c r="AC38" s="78" t="n">
        <v>19.5909279680319</v>
      </c>
      <c r="AD38" s="78" t="n">
        <v>19.9172960396129</v>
      </c>
      <c r="AE38" s="78" t="n">
        <v>20.1810233025216</v>
      </c>
      <c r="AF38" s="78" t="n">
        <v>20.3605699666929</v>
      </c>
      <c r="AG38" s="78"/>
      <c r="AH38" s="78"/>
      <c r="AI38" s="78"/>
      <c r="AJ38" s="78"/>
      <c r="AK38" s="78"/>
      <c r="AL38" s="78"/>
      <c r="AM38" s="78"/>
      <c r="AN38" s="78"/>
      <c r="AO38" s="79"/>
      <c r="AP38" s="79"/>
      <c r="AQ38" s="79"/>
      <c r="AR38" s="79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82"/>
      <c r="BV38" s="66" t="n">
        <f aca="false">MAX(C38:BU38)</f>
        <v>20.3605699666929</v>
      </c>
    </row>
    <row r="39" customFormat="false" ht="14.1" hidden="false" customHeight="true" outlineLevel="0" collapsed="false">
      <c r="A39" s="76" t="n">
        <v>33.1</v>
      </c>
      <c r="B39" s="77" t="n">
        <f aca="false">IF(A39-$E$3&lt;0,0,A39-$E$3)</f>
        <v>1.52</v>
      </c>
      <c r="C39" s="70" t="n">
        <v>0</v>
      </c>
      <c r="D39" s="78" t="n">
        <v>1.1846579492212</v>
      </c>
      <c r="E39" s="78" t="n">
        <v>2.32468474588363</v>
      </c>
      <c r="F39" s="78" t="n">
        <v>3.40374339790874</v>
      </c>
      <c r="G39" s="78" t="n">
        <v>4.46861070677707</v>
      </c>
      <c r="H39" s="78" t="n">
        <v>5.50077004004669</v>
      </c>
      <c r="I39" s="78" t="n">
        <v>6.49893553128645</v>
      </c>
      <c r="J39" s="78" t="n">
        <v>7.47411509678403</v>
      </c>
      <c r="K39" s="78" t="n">
        <v>8.41923861681942</v>
      </c>
      <c r="L39" s="78" t="n">
        <v>9.33331783599707</v>
      </c>
      <c r="M39" s="78" t="n">
        <v>10.216171192933</v>
      </c>
      <c r="N39" s="78" t="n">
        <v>11.0675909292793</v>
      </c>
      <c r="O39" s="78" t="n">
        <v>11.8873394194266</v>
      </c>
      <c r="P39" s="78" t="n">
        <v>12.6751447829499</v>
      </c>
      <c r="Q39" s="78" t="n">
        <v>13.4306955925164</v>
      </c>
      <c r="R39" s="78" t="n">
        <v>14.1536344270425</v>
      </c>
      <c r="S39" s="78" t="n">
        <v>14.8435499304365</v>
      </c>
      <c r="T39" s="78" t="n">
        <v>15.4999669065539</v>
      </c>
      <c r="U39" s="78" t="n">
        <v>16.1223337885785</v>
      </c>
      <c r="V39" s="78" t="n">
        <v>16.7100065282102</v>
      </c>
      <c r="W39" s="78" t="n">
        <v>17.262227491106</v>
      </c>
      <c r="X39" s="78" t="n">
        <v>17.7780972009819</v>
      </c>
      <c r="Y39" s="78" t="n">
        <v>18.3247039957361</v>
      </c>
      <c r="Z39" s="78" t="n">
        <v>18.8638649722123</v>
      </c>
      <c r="AA39" s="78" t="n">
        <v>19.3677214822141</v>
      </c>
      <c r="AB39" s="78" t="n">
        <v>19.8336006639006</v>
      </c>
      <c r="AC39" s="78" t="n">
        <v>20.2581094323416</v>
      </c>
      <c r="AD39" s="78" t="n">
        <v>20.6367361898076</v>
      </c>
      <c r="AE39" s="78" t="n">
        <v>20.963049781358</v>
      </c>
      <c r="AF39" s="78" t="n">
        <v>21.2267330207527</v>
      </c>
      <c r="AG39" s="78" t="n">
        <v>21.4062497135248</v>
      </c>
      <c r="AH39" s="78"/>
      <c r="AI39" s="78"/>
      <c r="AJ39" s="78"/>
      <c r="AK39" s="78"/>
      <c r="AL39" s="78"/>
      <c r="AM39" s="78"/>
      <c r="AN39" s="78"/>
      <c r="AO39" s="79"/>
      <c r="AP39" s="79"/>
      <c r="AQ39" s="79"/>
      <c r="AR39" s="79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82"/>
      <c r="BV39" s="66" t="n">
        <f aca="false">MAX(C39:BU39)</f>
        <v>21.4062497135248</v>
      </c>
    </row>
    <row r="40" customFormat="false" ht="14.1" hidden="false" customHeight="true" outlineLevel="0" collapsed="false">
      <c r="A40" s="76" t="n">
        <v>33.15</v>
      </c>
      <c r="B40" s="77" t="n">
        <f aca="false">IF(A40-$E$3&lt;0,0,A40-$E$3)</f>
        <v>1.57</v>
      </c>
      <c r="C40" s="70" t="n">
        <v>0</v>
      </c>
      <c r="D40" s="78" t="n">
        <v>1.20433912434501</v>
      </c>
      <c r="E40" s="78" t="n">
        <v>2.3658226311572</v>
      </c>
      <c r="F40" s="78" t="n">
        <v>3.46675573521036</v>
      </c>
      <c r="G40" s="78" t="n">
        <v>4.54955705817239</v>
      </c>
      <c r="H40" s="78" t="n">
        <v>5.60332970252135</v>
      </c>
      <c r="I40" s="78" t="n">
        <v>6.62366181102691</v>
      </c>
      <c r="J40" s="78" t="n">
        <v>7.61904518994764</v>
      </c>
      <c r="K40" s="78" t="n">
        <v>8.58693787548327</v>
      </c>
      <c r="L40" s="78" t="n">
        <v>9.5243315753817</v>
      </c>
      <c r="M40" s="78" t="n">
        <v>10.4310596101322</v>
      </c>
      <c r="N40" s="78" t="n">
        <v>11.3069320160437</v>
      </c>
      <c r="O40" s="78" t="n">
        <v>12.1517324372892</v>
      </c>
      <c r="P40" s="78" t="n">
        <v>12.9652144413406</v>
      </c>
      <c r="Q40" s="78" t="n">
        <v>13.7470971153184</v>
      </c>
      <c r="R40" s="78" t="n">
        <v>14.4970597556315</v>
      </c>
      <c r="S40" s="78" t="n">
        <v>15.2147354002553</v>
      </c>
      <c r="T40" s="78" t="n">
        <v>15.8997028634366</v>
      </c>
      <c r="U40" s="78" t="n">
        <v>16.5514768027343</v>
      </c>
      <c r="V40" s="78" t="n">
        <v>17.1694951556763</v>
      </c>
      <c r="W40" s="78" t="n">
        <v>17.7531029901651</v>
      </c>
      <c r="X40" s="78" t="n">
        <v>18.3015313533833</v>
      </c>
      <c r="Y40" s="78" t="n">
        <v>18.8157513205256</v>
      </c>
      <c r="Z40" s="78" t="n">
        <v>19.3879446515569</v>
      </c>
      <c r="AA40" s="78" t="n">
        <v>19.9270156118423</v>
      </c>
      <c r="AB40" s="78" t="n">
        <v>20.4307879999478</v>
      </c>
      <c r="AC40" s="78" t="n">
        <v>20.8965894002831</v>
      </c>
      <c r="AD40" s="78" t="n">
        <v>21.3210272944139</v>
      </c>
      <c r="AE40" s="78" t="n">
        <v>21.6995908378493</v>
      </c>
      <c r="AF40" s="78" t="n">
        <v>22.0258499493691</v>
      </c>
      <c r="AG40" s="78" t="n">
        <v>22.2894891652497</v>
      </c>
      <c r="AH40" s="78" t="n">
        <v>22.4689758866226</v>
      </c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82"/>
      <c r="BV40" s="66" t="n">
        <f aca="false">MAX(C40:BU40)</f>
        <v>22.4689758866226</v>
      </c>
    </row>
    <row r="41" customFormat="false" ht="14.1" hidden="false" customHeight="true" outlineLevel="0" collapsed="false">
      <c r="A41" s="76" t="n">
        <v>33.2</v>
      </c>
      <c r="B41" s="77" t="n">
        <f aca="false">IF(A41-$E$3&lt;0,0,A41-$E$3)</f>
        <v>1.62</v>
      </c>
      <c r="C41" s="70" t="n">
        <v>0</v>
      </c>
      <c r="D41" s="78" t="n">
        <v>1.22369112091967</v>
      </c>
      <c r="E41" s="78" t="n">
        <v>2.40623687875886</v>
      </c>
      <c r="F41" s="78" t="n">
        <v>3.5286239779666</v>
      </c>
      <c r="G41" s="78" t="n">
        <v>4.62905107541705</v>
      </c>
      <c r="H41" s="78" t="n">
        <v>5.70400973368256</v>
      </c>
      <c r="I41" s="78" t="n">
        <v>6.74605503330189</v>
      </c>
      <c r="J41" s="78" t="n">
        <v>7.76123341433441</v>
      </c>
      <c r="K41" s="78" t="n">
        <v>8.75140223274383</v>
      </c>
      <c r="L41" s="78" t="n">
        <v>9.7115888200645</v>
      </c>
      <c r="M41" s="78" t="n">
        <v>10.6416395921038</v>
      </c>
      <c r="N41" s="78" t="n">
        <v>11.5413801611989</v>
      </c>
      <c r="O41" s="78" t="n">
        <v>12.4106126846131</v>
      </c>
      <c r="P41" s="78" t="n">
        <v>13.2491127446839</v>
      </c>
      <c r="Q41" s="78" t="n">
        <v>14.0566256509134</v>
      </c>
      <c r="R41" s="78" t="n">
        <v>14.8328620212672</v>
      </c>
      <c r="S41" s="78" t="n">
        <v>15.5774924547325</v>
      </c>
      <c r="T41" s="78" t="n">
        <v>16.2901410440822</v>
      </c>
      <c r="U41" s="78" t="n">
        <v>16.9703773881134</v>
      </c>
      <c r="V41" s="78" t="n">
        <v>17.6177066326103</v>
      </c>
      <c r="W41" s="78" t="n">
        <v>18.231556876436</v>
      </c>
      <c r="X41" s="78" t="n">
        <v>18.8112629857301</v>
      </c>
      <c r="Y41" s="78" t="n">
        <v>19.3560453993843</v>
      </c>
      <c r="Z41" s="78" t="n">
        <v>19.8958459495029</v>
      </c>
      <c r="AA41" s="78" t="n">
        <v>20.4679437334395</v>
      </c>
      <c r="AB41" s="78" t="n">
        <v>21.0069246775341</v>
      </c>
      <c r="AC41" s="78" t="n">
        <v>21.5106129437433</v>
      </c>
      <c r="AD41" s="78" t="n">
        <v>21.9763365627273</v>
      </c>
      <c r="AE41" s="78" t="n">
        <v>22.4007035825479</v>
      </c>
      <c r="AF41" s="78" t="n">
        <v>22.7792039119528</v>
      </c>
      <c r="AG41" s="78" t="n">
        <v>23.1054085434419</v>
      </c>
      <c r="AH41" s="78" t="n">
        <v>23.3690037358085</v>
      </c>
      <c r="AI41" s="78" t="n">
        <v>23.5484604857822</v>
      </c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82"/>
      <c r="BV41" s="66" t="n">
        <f aca="false">MAX(C41:BU41)</f>
        <v>23.5484604857822</v>
      </c>
    </row>
    <row r="42" customFormat="false" ht="14.1" hidden="false" customHeight="true" outlineLevel="0" collapsed="false">
      <c r="A42" s="76" t="n">
        <v>33.25</v>
      </c>
      <c r="B42" s="77" t="n">
        <f aca="false">IF(A42-$E$3&lt;0,0,A42-$E$3)</f>
        <v>1.67</v>
      </c>
      <c r="C42" s="70" t="n">
        <v>0</v>
      </c>
      <c r="D42" s="78" t="n">
        <v>1.24272929844446</v>
      </c>
      <c r="E42" s="78" t="n">
        <v>2.44596278744315</v>
      </c>
      <c r="F42" s="78" t="n">
        <v>3.58940534208267</v>
      </c>
      <c r="G42" s="78" t="n">
        <v>4.70716494894413</v>
      </c>
      <c r="H42" s="78" t="n">
        <v>5.80290524728872</v>
      </c>
      <c r="I42" s="78" t="n">
        <v>6.86623526023207</v>
      </c>
      <c r="J42" s="78" t="n">
        <v>7.90082275133427</v>
      </c>
      <c r="K42" s="78" t="n">
        <v>8.91280328467452</v>
      </c>
      <c r="L42" s="78" t="n">
        <v>9.89529229172392</v>
      </c>
      <c r="M42" s="78" t="n">
        <v>10.848147772281</v>
      </c>
      <c r="N42" s="78" t="n">
        <v>11.7712090501198</v>
      </c>
      <c r="O42" s="78" t="n">
        <v>12.6642944951646</v>
      </c>
      <c r="P42" s="78" t="n">
        <v>13.5271988618951</v>
      </c>
      <c r="Q42" s="78" t="n">
        <v>14.3596901583451</v>
      </c>
      <c r="R42" s="78" t="n">
        <v>15.1615059356895</v>
      </c>
      <c r="S42" s="78" t="n">
        <v>15.9323488554419</v>
      </c>
      <c r="T42" s="78" t="n">
        <v>16.6718813460142</v>
      </c>
      <c r="U42" s="78" t="n">
        <v>17.3797190972047</v>
      </c>
      <c r="V42" s="78" t="n">
        <v>18.055423051405</v>
      </c>
      <c r="W42" s="78" t="n">
        <v>18.6984894201528</v>
      </c>
      <c r="X42" s="78" t="n">
        <v>19.3083370616265</v>
      </c>
      <c r="Y42" s="78" t="n">
        <v>19.8842912609767</v>
      </c>
      <c r="Z42" s="78" t="n">
        <v>20.4255624951987</v>
      </c>
      <c r="AA42" s="78" t="n">
        <v>20.9924242258856</v>
      </c>
      <c r="AB42" s="78" t="n">
        <v>21.5644264627276</v>
      </c>
      <c r="AC42" s="78" t="n">
        <v>22.1033173906314</v>
      </c>
      <c r="AD42" s="78" t="n">
        <v>22.6069215349444</v>
      </c>
      <c r="AE42" s="78" t="n">
        <v>23.072567372577</v>
      </c>
      <c r="AF42" s="78" t="n">
        <v>23.4968635180874</v>
      </c>
      <c r="AG42" s="78" t="n">
        <v>23.8753006334617</v>
      </c>
      <c r="AH42" s="78" t="n">
        <v>24.2014507849202</v>
      </c>
      <c r="AI42" s="78" t="n">
        <v>24.4650019537728</v>
      </c>
      <c r="AJ42" s="78" t="n">
        <v>24.6444287323473</v>
      </c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82"/>
      <c r="BV42" s="66" t="n">
        <f aca="false">MAX(C42:BU42)</f>
        <v>24.6444287323473</v>
      </c>
    </row>
    <row r="43" customFormat="false" ht="14.1" hidden="false" customHeight="true" outlineLevel="0" collapsed="false">
      <c r="A43" s="76" t="n">
        <v>33.3</v>
      </c>
      <c r="B43" s="77" t="n">
        <f aca="false">IF(A43-$E$3&lt;0,0,A43-$E$3)</f>
        <v>1.72</v>
      </c>
      <c r="C43" s="70" t="n">
        <v>0</v>
      </c>
      <c r="D43" s="78" t="n">
        <v>1.26146784965141</v>
      </c>
      <c r="E43" s="78" t="n">
        <v>2.48503287229863</v>
      </c>
      <c r="F43" s="78" t="n">
        <v>3.64915244581637</v>
      </c>
      <c r="G43" s="78" t="n">
        <v>4.78396507538531</v>
      </c>
      <c r="H43" s="78" t="n">
        <v>5.90010360925378</v>
      </c>
      <c r="I43" s="78" t="n">
        <v>6.98431263592275</v>
      </c>
      <c r="J43" s="78" t="n">
        <v>8.03794419481232</v>
      </c>
      <c r="K43" s="78" t="n">
        <v>9.07129801380688</v>
      </c>
      <c r="L43" s="78" t="n">
        <v>10.0756271634842</v>
      </c>
      <c r="M43" s="78" t="n">
        <v>11.0507999405547</v>
      </c>
      <c r="N43" s="78" t="n">
        <v>11.9966678018491</v>
      </c>
      <c r="O43" s="78" t="n">
        <v>12.9130633952358</v>
      </c>
      <c r="P43" s="78" t="n">
        <v>13.7997982733485</v>
      </c>
      <c r="Q43" s="78" t="n">
        <v>14.6566602226106</v>
      </c>
      <c r="R43" s="78" t="n">
        <v>15.483410121767</v>
      </c>
      <c r="S43" s="78" t="n">
        <v>16.2797782197342</v>
      </c>
      <c r="T43" s="78" t="n">
        <v>17.0454596895648</v>
      </c>
      <c r="U43" s="78" t="n">
        <v>17.7801092699951</v>
      </c>
      <c r="V43" s="78" t="n">
        <v>18.4833347427904</v>
      </c>
      <c r="W43" s="78" t="n">
        <v>19.1546889042261</v>
      </c>
      <c r="X43" s="78" t="n">
        <v>19.7936595587562</v>
      </c>
      <c r="Y43" s="78" t="n">
        <v>20.3996568697054</v>
      </c>
      <c r="Z43" s="78" t="n">
        <v>20.9719971078713</v>
      </c>
      <c r="AA43" s="78" t="n">
        <v>21.5098813783763</v>
      </c>
      <c r="AB43" s="78" t="n">
        <v>22.1052235981351</v>
      </c>
      <c r="AC43" s="78" t="n">
        <v>22.6771302878824</v>
      </c>
      <c r="AD43" s="78" t="n">
        <v>23.2159311995954</v>
      </c>
      <c r="AE43" s="78" t="n">
        <v>23.719451222012</v>
      </c>
      <c r="AF43" s="78" t="n">
        <v>24.1850192782934</v>
      </c>
      <c r="AG43" s="78" t="n">
        <v>24.6092445494936</v>
      </c>
      <c r="AH43" s="78" t="n">
        <v>24.9876184508373</v>
      </c>
      <c r="AI43" s="78" t="n">
        <v>25.3137141222651</v>
      </c>
      <c r="AJ43" s="78" t="n">
        <v>25.5772212676038</v>
      </c>
      <c r="AK43" s="78" t="n">
        <v>25.756618074779</v>
      </c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82"/>
      <c r="BV43" s="66" t="n">
        <f aca="false">MAX(C43:BU43)</f>
        <v>25.756618074779</v>
      </c>
    </row>
    <row r="44" customFormat="false" ht="14.1" hidden="false" customHeight="true" outlineLevel="0" collapsed="false">
      <c r="A44" s="76" t="n">
        <v>33.35</v>
      </c>
      <c r="B44" s="77" t="n">
        <f aca="false">IF(A44-$E$3&lt;0,0,A44-$E$3)</f>
        <v>1.77</v>
      </c>
      <c r="C44" s="70" t="n">
        <v>0</v>
      </c>
      <c r="D44" s="78" t="n">
        <v>1.2799199210104</v>
      </c>
      <c r="E44" s="78" t="n">
        <v>2.52347716159909</v>
      </c>
      <c r="F44" s="78" t="n">
        <v>3.7079138072019</v>
      </c>
      <c r="G44" s="78" t="n">
        <v>4.85951268594245</v>
      </c>
      <c r="H44" s="78" t="n">
        <v>5.99568528891116</v>
      </c>
      <c r="I44" s="78" t="n">
        <v>7.1003884898059</v>
      </c>
      <c r="J44" s="78" t="n">
        <v>8.17361438962227</v>
      </c>
      <c r="K44" s="78" t="n">
        <v>9.22703046770867</v>
      </c>
      <c r="L44" s="78" t="n">
        <v>10.2527631098592</v>
      </c>
      <c r="M44" s="78" t="n">
        <v>11.2497935240513</v>
      </c>
      <c r="N44" s="78" t="n">
        <v>12.2179839551802</v>
      </c>
      <c r="O44" s="78" t="n">
        <v>13.1571796902401</v>
      </c>
      <c r="P44" s="78" t="n">
        <v>14.0672070820563</v>
      </c>
      <c r="Q44" s="78" t="n">
        <v>14.9478712550673</v>
      </c>
      <c r="R44" s="78" t="n">
        <v>15.7989534255262</v>
      </c>
      <c r="S44" s="78" t="n">
        <v>16.6202077501904</v>
      </c>
      <c r="T44" s="78" t="n">
        <v>17.4113575931369</v>
      </c>
      <c r="U44" s="78" t="n">
        <v>18.1720910672881</v>
      </c>
      <c r="V44" s="78" t="n">
        <v>18.9020556618507</v>
      </c>
      <c r="W44" s="78" t="n">
        <v>19.6008517035533</v>
      </c>
      <c r="X44" s="78" t="n">
        <v>20.2680243096005</v>
      </c>
      <c r="Y44" s="78" t="n">
        <v>20.9030533598506</v>
      </c>
      <c r="Z44" s="78" t="n">
        <v>21.505340822348</v>
      </c>
      <c r="AA44" s="78" t="n">
        <v>22.0741944721539</v>
      </c>
      <c r="AB44" s="78" t="n">
        <v>22.6308972266891</v>
      </c>
      <c r="AC44" s="78" t="n">
        <v>23.2339928492551</v>
      </c>
      <c r="AD44" s="78" t="n">
        <v>23.8058039919078</v>
      </c>
      <c r="AE44" s="78" t="n">
        <v>24.3445148874299</v>
      </c>
      <c r="AF44" s="78" t="n">
        <v>24.8479507879503</v>
      </c>
      <c r="AG44" s="78" t="n">
        <v>25.3134410628804</v>
      </c>
      <c r="AH44" s="78" t="n">
        <v>25.7375954597704</v>
      </c>
      <c r="AI44" s="78" t="n">
        <v>26.1159061470836</v>
      </c>
      <c r="AJ44" s="78" t="n">
        <v>26.4419473384807</v>
      </c>
      <c r="AK44" s="78" t="n">
        <v>26.7054104603054</v>
      </c>
      <c r="AL44" s="78" t="n">
        <v>26.8847772960814</v>
      </c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82"/>
      <c r="BV44" s="66" t="n">
        <f aca="false">MAX(C44:BU44)</f>
        <v>26.8847772960814</v>
      </c>
    </row>
    <row r="45" customFormat="false" ht="14.1" hidden="false" customHeight="true" outlineLevel="0" collapsed="false">
      <c r="A45" s="76" t="n">
        <v>33.4</v>
      </c>
      <c r="B45" s="77" t="n">
        <f aca="false">IF(A45-$E$3&lt;0,0,A45-$E$3)</f>
        <v>1.82</v>
      </c>
      <c r="C45" s="70" t="n">
        <v>0</v>
      </c>
      <c r="D45" s="78" t="n">
        <v>1.2980977176916</v>
      </c>
      <c r="E45" s="78" t="n">
        <v>2.56132345429635</v>
      </c>
      <c r="F45" s="78" t="n">
        <v>3.76573427478364</v>
      </c>
      <c r="G45" s="78" t="n">
        <v>4.93386439005676</v>
      </c>
      <c r="H45" s="78" t="n">
        <v>6.08972459417525</v>
      </c>
      <c r="I45" s="78" t="n">
        <v>7.21455628773887</v>
      </c>
      <c r="J45" s="78" t="n">
        <v>8.30835320710773</v>
      </c>
      <c r="K45" s="78" t="n">
        <v>9.38013319785617</v>
      </c>
      <c r="L45" s="78" t="n">
        <v>10.4268560586046</v>
      </c>
      <c r="M45" s="78" t="n">
        <v>11.4453096995989</v>
      </c>
      <c r="N45" s="78" t="n">
        <v>12.4353660006478</v>
      </c>
      <c r="O45" s="78" t="n">
        <v>13.3968814905317</v>
      </c>
      <c r="P45" s="78" t="n">
        <v>14.3296956287873</v>
      </c>
      <c r="Q45" s="78" t="n">
        <v>15.2336288226695</v>
      </c>
      <c r="R45" s="78" t="n">
        <v>16.1084801254483</v>
      </c>
      <c r="S45" s="78" t="n">
        <v>16.9540245482999</v>
      </c>
      <c r="T45" s="78" t="n">
        <v>17.7700098997269</v>
      </c>
      <c r="U45" s="78" t="n">
        <v>18.5561530419833</v>
      </c>
      <c r="V45" s="78" t="n">
        <v>19.3121354208896</v>
      </c>
      <c r="W45" s="78" t="n">
        <v>20.0375976799929</v>
      </c>
      <c r="X45" s="78" t="n">
        <v>20.7321331066476</v>
      </c>
      <c r="Y45" s="78" t="n">
        <v>21.3952795675393</v>
      </c>
      <c r="Z45" s="78" t="n">
        <v>22.026509460653</v>
      </c>
      <c r="AA45" s="78" t="n">
        <v>22.6252170171531</v>
      </c>
      <c r="AB45" s="78" t="n">
        <v>23.1907019922379</v>
      </c>
      <c r="AC45" s="78" t="n">
        <v>23.7754964450588</v>
      </c>
      <c r="AD45" s="78" t="n">
        <v>24.378491293033</v>
      </c>
      <c r="AE45" s="78" t="n">
        <v>24.950206888591</v>
      </c>
      <c r="AF45" s="78" t="n">
        <v>25.4888277679224</v>
      </c>
      <c r="AG45" s="78" t="n">
        <v>25.9921795465465</v>
      </c>
      <c r="AH45" s="78" t="n">
        <v>26.4575920401253</v>
      </c>
      <c r="AI45" s="78" t="n">
        <v>26.881675562705</v>
      </c>
      <c r="AJ45" s="78" t="n">
        <v>27.2599230359876</v>
      </c>
      <c r="AK45" s="78" t="n">
        <v>27.5859097473541</v>
      </c>
      <c r="AL45" s="78" t="n">
        <v>27.8493288456648</v>
      </c>
      <c r="AM45" s="78" t="n">
        <v>28.0286657100416</v>
      </c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82"/>
      <c r="BV45" s="66" t="n">
        <f aca="false">MAX(C45:BU45)</f>
        <v>28.0286657100416</v>
      </c>
    </row>
    <row r="46" customFormat="false" ht="14.1" hidden="false" customHeight="true" outlineLevel="0" collapsed="false">
      <c r="A46" s="76" t="n">
        <v>33.45</v>
      </c>
      <c r="B46" s="77" t="n">
        <f aca="false">IF(A46-$E$3&lt;0,0,A46-$E$3)</f>
        <v>1.87</v>
      </c>
      <c r="C46" s="70" t="n">
        <v>0</v>
      </c>
      <c r="D46" s="78" t="n">
        <v>1.3160125953663</v>
      </c>
      <c r="E46" s="78" t="n">
        <v>2.59859754433095</v>
      </c>
      <c r="F46" s="78" t="n">
        <v>3.82265540221505</v>
      </c>
      <c r="G46" s="78" t="n">
        <v>5.00707264788745</v>
      </c>
      <c r="H46" s="78" t="n">
        <v>6.18229030932603</v>
      </c>
      <c r="I46" s="78" t="n">
        <v>7.32690245569406</v>
      </c>
      <c r="J46" s="78" t="n">
        <v>8.4409042474693</v>
      </c>
      <c r="K46" s="78" t="n">
        <v>9.53072849938073</v>
      </c>
      <c r="L46" s="78" t="n">
        <v>10.5980496959528</v>
      </c>
      <c r="M46" s="78" t="n">
        <v>11.6375152029804</v>
      </c>
      <c r="N46" s="78" t="n">
        <v>12.649005540887</v>
      </c>
      <c r="O46" s="78" t="n">
        <v>13.6323872815378</v>
      </c>
      <c r="P46" s="78" t="n">
        <v>14.5875115463711</v>
      </c>
      <c r="Q46" s="78" t="n">
        <v>15.5142122823811</v>
      </c>
      <c r="R46" s="78" t="n">
        <v>16.4123042726927</v>
      </c>
      <c r="S46" s="78" t="n">
        <v>17.2815808277958</v>
      </c>
      <c r="T46" s="78" t="n">
        <v>18.1218110895973</v>
      </c>
      <c r="U46" s="78" t="n">
        <v>18.9327368620991</v>
      </c>
      <c r="V46" s="78" t="n">
        <v>19.7140688580255</v>
      </c>
      <c r="W46" s="78" t="n">
        <v>20.4654822175972</v>
      </c>
      <c r="X46" s="78" t="n">
        <v>21.1866111101758</v>
      </c>
      <c r="Y46" s="78" t="n">
        <v>21.8770421660616</v>
      </c>
      <c r="Z46" s="78" t="n">
        <v>22.5363063955976</v>
      </c>
      <c r="AA46" s="78" t="n">
        <v>23.1638691221055</v>
      </c>
      <c r="AB46" s="78" t="n">
        <v>23.7591172614996</v>
      </c>
      <c r="AC46" s="78" t="n">
        <v>24.3213429868171</v>
      </c>
      <c r="AD46" s="78" t="n">
        <v>24.9355939746559</v>
      </c>
      <c r="AE46" s="78" t="n">
        <v>25.5384880480382</v>
      </c>
      <c r="AF46" s="78" t="n">
        <v>26.1101080965016</v>
      </c>
      <c r="AG46" s="78" t="n">
        <v>26.6486389596421</v>
      </c>
      <c r="AH46" s="78" t="n">
        <v>27.1519066163699</v>
      </c>
      <c r="AI46" s="78" t="n">
        <v>27.6172413285974</v>
      </c>
      <c r="AJ46" s="78" t="n">
        <v>28.041253976867</v>
      </c>
      <c r="AK46" s="78" t="n">
        <v>28.419438236119</v>
      </c>
      <c r="AL46" s="78" t="n">
        <v>28.7453704674549</v>
      </c>
      <c r="AM46" s="78" t="n">
        <v>29.0087455422516</v>
      </c>
      <c r="AN46" s="78" t="n">
        <v>29.1880524352292</v>
      </c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82"/>
      <c r="BV46" s="66" t="n">
        <f aca="false">MAX(C46:BU46)</f>
        <v>29.1880524352292</v>
      </c>
    </row>
    <row r="47" customFormat="false" ht="14.1" hidden="false" customHeight="true" outlineLevel="0" collapsed="false">
      <c r="A47" s="76" t="n">
        <v>33.5</v>
      </c>
      <c r="B47" s="77" t="n">
        <f aca="false">IF(A47-$E$3&lt;0,0,A47-$E$3)</f>
        <v>1.92</v>
      </c>
      <c r="C47" s="70" t="n">
        <v>0</v>
      </c>
      <c r="D47" s="78" t="n">
        <v>1.33367514080855</v>
      </c>
      <c r="E47" s="78" t="n">
        <v>2.63532341682632</v>
      </c>
      <c r="F47" s="78" t="n">
        <v>3.87871577536746</v>
      </c>
      <c r="G47" s="78" t="n">
        <v>5.07918618264166</v>
      </c>
      <c r="H47" s="78" t="n">
        <v>6.2734462506822</v>
      </c>
      <c r="I47" s="78" t="n">
        <v>7.43750709623281</v>
      </c>
      <c r="J47" s="78" t="n">
        <v>8.57136512261635</v>
      </c>
      <c r="K47" s="78" t="n">
        <v>9.67892948437507</v>
      </c>
      <c r="L47" s="78" t="n">
        <v>10.7664767664747</v>
      </c>
      <c r="M47" s="78" t="n">
        <v>11.8265638867851</v>
      </c>
      <c r="N47" s="78" t="n">
        <v>12.8590791444875</v>
      </c>
      <c r="O47" s="78" t="n">
        <v>13.8638981204262</v>
      </c>
      <c r="P47" s="78" t="n">
        <v>14.8408823578287</v>
      </c>
      <c r="Q47" s="78" t="n">
        <v>15.7898778554408</v>
      </c>
      <c r="R47" s="78" t="n">
        <v>16.7107133380272</v>
      </c>
      <c r="S47" s="78" t="n">
        <v>17.60319826091</v>
      </c>
      <c r="T47" s="78" t="n">
        <v>18.4671204945321</v>
      </c>
      <c r="U47" s="78" t="n">
        <v>19.3022436211039</v>
      </c>
      <c r="V47" s="78" t="n">
        <v>20.1083037570249</v>
      </c>
      <c r="W47" s="78" t="n">
        <v>20.88500579026</v>
      </c>
      <c r="X47" s="78" t="n">
        <v>21.6320188886898</v>
      </c>
      <c r="Y47" s="78" t="n">
        <v>22.3489710899434</v>
      </c>
      <c r="Z47" s="78" t="n">
        <v>23.0354427197181</v>
      </c>
      <c r="AA47" s="78" t="n">
        <v>23.6909582953956</v>
      </c>
      <c r="AB47" s="78" t="n">
        <v>24.314976441031</v>
      </c>
      <c r="AC47" s="78" t="n">
        <v>24.9068771459788</v>
      </c>
      <c r="AD47" s="78" t="n">
        <v>25.4784511488708</v>
      </c>
      <c r="AE47" s="78" t="n">
        <v>26.1109680811685</v>
      </c>
      <c r="AF47" s="78" t="n">
        <v>26.7137613799589</v>
      </c>
      <c r="AG47" s="78" t="n">
        <v>27.2852858813276</v>
      </c>
      <c r="AH47" s="78" t="n">
        <v>27.8237267282774</v>
      </c>
      <c r="AI47" s="78" t="n">
        <v>28.3269102631089</v>
      </c>
      <c r="AJ47" s="78" t="n">
        <v>28.7921671939851</v>
      </c>
      <c r="AK47" s="78" t="n">
        <v>29.2161089679444</v>
      </c>
      <c r="AL47" s="78" t="n">
        <v>29.5942300131659</v>
      </c>
      <c r="AM47" s="78" t="n">
        <v>29.9201077644711</v>
      </c>
      <c r="AN47" s="78" t="n">
        <v>30.1834388157538</v>
      </c>
      <c r="AO47" s="78" t="n">
        <v>30.3627157373322</v>
      </c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82"/>
      <c r="BV47" s="66" t="n">
        <f aca="false">MAX(C47:BU47)</f>
        <v>30.3627157373322</v>
      </c>
    </row>
    <row r="48" customFormat="false" ht="14.1" hidden="false" customHeight="true" outlineLevel="0" collapsed="false">
      <c r="A48" s="76" t="n">
        <v>33.55</v>
      </c>
      <c r="B48" s="77" t="n">
        <f aca="false">IF(A48-$E$3&lt;0,0,A48-$E$3)</f>
        <v>1.97</v>
      </c>
      <c r="C48" s="70" t="n">
        <v>0</v>
      </c>
      <c r="D48" s="78" t="n">
        <v>1.35109524292308</v>
      </c>
      <c r="E48" s="78" t="n">
        <v>2.67152342034517</v>
      </c>
      <c r="F48" s="78" t="n">
        <v>3.93395129906998</v>
      </c>
      <c r="G48" s="78" t="n">
        <v>5.15025034183324</v>
      </c>
      <c r="H48" s="78" t="n">
        <v>6.36325175268553</v>
      </c>
      <c r="I48" s="78" t="n">
        <v>7.54644461428816</v>
      </c>
      <c r="J48" s="78" t="n">
        <v>8.69982641668289</v>
      </c>
      <c r="K48" s="78" t="n">
        <v>9.82484101527788</v>
      </c>
      <c r="L48" s="78" t="n">
        <v>10.9322602008644</v>
      </c>
      <c r="M48" s="78" t="n">
        <v>12.0125980684569</v>
      </c>
      <c r="N48" s="78" t="n">
        <v>13.0657499452595</v>
      </c>
      <c r="O48" s="78" t="n">
        <v>14.091599524309</v>
      </c>
      <c r="P48" s="78" t="n">
        <v>15.0900177002404</v>
      </c>
      <c r="Q48" s="78" t="n">
        <v>16.0608612456827</v>
      </c>
      <c r="R48" s="78" t="n">
        <v>17.0039712996647</v>
      </c>
      <c r="S48" s="78" t="n">
        <v>17.919171632929</v>
      </c>
      <c r="T48" s="78" t="n">
        <v>18.8062666467598</v>
      </c>
      <c r="U48" s="78" t="n">
        <v>19.6650390512353</v>
      </c>
      <c r="V48" s="78" t="n">
        <v>20.4952471548706</v>
      </c>
      <c r="W48" s="78" t="n">
        <v>21.2966216792319</v>
      </c>
      <c r="X48" s="78" t="n">
        <v>22.0688619875659</v>
      </c>
      <c r="Y48" s="78" t="n">
        <v>22.8116315832982</v>
      </c>
      <c r="Z48" s="78" t="n">
        <v>23.5245526887027</v>
      </c>
      <c r="AA48" s="78" t="n">
        <v>24.2071996504888</v>
      </c>
      <c r="AB48" s="78" t="n">
        <v>24.8590908287897</v>
      </c>
      <c r="AC48" s="78" t="n">
        <v>25.479678495207</v>
      </c>
      <c r="AD48" s="78" t="n">
        <v>26.0683360716299</v>
      </c>
      <c r="AE48" s="78" t="n">
        <v>26.6689943914911</v>
      </c>
      <c r="AF48" s="78" t="n">
        <v>27.3014055800192</v>
      </c>
      <c r="AG48" s="78" t="n">
        <v>27.9040981042178</v>
      </c>
      <c r="AH48" s="78" t="n">
        <v>28.4755270584918</v>
      </c>
      <c r="AI48" s="78" t="n">
        <v>29.0138778892508</v>
      </c>
      <c r="AJ48" s="78" t="n">
        <v>29.516977302186</v>
      </c>
      <c r="AK48" s="78" t="n">
        <v>29.9821564517109</v>
      </c>
      <c r="AL48" s="78" t="n">
        <v>30.40602735136</v>
      </c>
      <c r="AM48" s="78" t="n">
        <v>30.7840851825509</v>
      </c>
      <c r="AN48" s="78" t="n">
        <v>31.1099084538255</v>
      </c>
      <c r="AO48" s="78" t="n">
        <v>31.3731954815942</v>
      </c>
      <c r="AP48" s="78" t="n">
        <v>31.5524424317734</v>
      </c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82"/>
      <c r="BV48" s="66" t="n">
        <f aca="false">MAX(C48:BU48)</f>
        <v>31.5524424317734</v>
      </c>
    </row>
    <row r="49" customFormat="false" ht="14.1" hidden="false" customHeight="true" outlineLevel="0" collapsed="false">
      <c r="A49" s="76" t="n">
        <v>33.6</v>
      </c>
      <c r="B49" s="77" t="n">
        <f aca="false">IF(A49-$E$3&lt;0,0,A49-$E$3)</f>
        <v>2.02</v>
      </c>
      <c r="C49" s="70" t="n">
        <v>0</v>
      </c>
      <c r="D49" s="78" t="n">
        <v>1.36828215555337</v>
      </c>
      <c r="E49" s="78" t="n">
        <v>2.70684448587656</v>
      </c>
      <c r="F49" s="78" t="n">
        <v>3.98839544937799</v>
      </c>
      <c r="G49" s="78" t="n">
        <v>5.2217839003519</v>
      </c>
      <c r="H49" s="78" t="n">
        <v>6.45176209472723</v>
      </c>
      <c r="I49" s="78" t="n">
        <v>7.65378426585883</v>
      </c>
      <c r="J49" s="78" t="n">
        <v>8.82637237019836</v>
      </c>
      <c r="K49" s="78" t="n">
        <v>9.96951848759506</v>
      </c>
      <c r="L49" s="78" t="n">
        <v>11.0955140987297</v>
      </c>
      <c r="M49" s="78" t="n">
        <v>12.1957497021878</v>
      </c>
      <c r="N49" s="78" t="n">
        <v>13.2691690286513</v>
      </c>
      <c r="O49" s="78" t="n">
        <v>14.3156631018482</v>
      </c>
      <c r="P49" s="78" t="n">
        <v>15.3351112391307</v>
      </c>
      <c r="Q49" s="78" t="n">
        <v>16.3273798834801</v>
      </c>
      <c r="R49" s="78" t="n">
        <v>17.2923212758041</v>
      </c>
      <c r="S49" s="78" t="n">
        <v>18.2297719388627</v>
      </c>
      <c r="T49" s="78" t="n">
        <v>19.1395509376675</v>
      </c>
      <c r="U49" s="78" t="n">
        <v>20.0214578729005</v>
      </c>
      <c r="V49" s="78" t="n">
        <v>20.8752705531887</v>
      </c>
      <c r="W49" s="78" t="n">
        <v>21.7007422781156</v>
      </c>
      <c r="X49" s="78" t="n">
        <v>22.4975986454427</v>
      </c>
      <c r="Y49" s="78" t="n">
        <v>23.2655337714598</v>
      </c>
      <c r="Z49" s="78" t="n">
        <v>24.0042057801597</v>
      </c>
      <c r="AA49" s="78" t="n">
        <v>24.7132313713451</v>
      </c>
      <c r="AB49" s="78" t="n">
        <v>25.3921792141732</v>
      </c>
      <c r="AC49" s="78" t="n">
        <v>26.040561822312</v>
      </c>
      <c r="AD49" s="78" t="n">
        <v>26.6578254359697</v>
      </c>
      <c r="AE49" s="78" t="n">
        <v>27.243337241999</v>
      </c>
      <c r="AF49" s="78" t="n">
        <v>27.8743958475722</v>
      </c>
      <c r="AG49" s="78" t="n">
        <v>28.5067012923307</v>
      </c>
      <c r="AH49" s="78" t="n">
        <v>29.1092930419373</v>
      </c>
      <c r="AI49" s="78" t="n">
        <v>29.6806264491168</v>
      </c>
      <c r="AJ49" s="78" t="n">
        <v>30.2188872636849</v>
      </c>
      <c r="AK49" s="78" t="n">
        <v>30.7219025547238</v>
      </c>
      <c r="AL49" s="78" t="n">
        <v>31.1870039228975</v>
      </c>
      <c r="AM49" s="78" t="n">
        <v>31.6108039482364</v>
      </c>
      <c r="AN49" s="78" t="n">
        <v>31.9887985653967</v>
      </c>
      <c r="AO49" s="78" t="n">
        <v>32.3145673566406</v>
      </c>
      <c r="AP49" s="78" t="n">
        <v>32.5778103608954</v>
      </c>
      <c r="AQ49" s="78" t="n">
        <v>32.7570273396753</v>
      </c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82"/>
      <c r="BV49" s="66" t="n">
        <f aca="false">MAX(C49:BU49)</f>
        <v>32.7570273396753</v>
      </c>
    </row>
    <row r="50" customFormat="false" ht="14.1" hidden="false" customHeight="true" outlineLevel="0" collapsed="false">
      <c r="A50" s="76" t="n">
        <v>33.65</v>
      </c>
      <c r="B50" s="77" t="n">
        <f aca="false">IF(A50-$E$3&lt;0,0,A50-$E$3)</f>
        <v>2.07</v>
      </c>
      <c r="C50" s="70" t="n">
        <v>0</v>
      </c>
      <c r="D50" s="78" t="n">
        <v>1.38524455320344</v>
      </c>
      <c r="E50" s="78" t="n">
        <v>2.74113490000326</v>
      </c>
      <c r="F50" s="78" t="n">
        <v>4.04207949628024</v>
      </c>
      <c r="G50" s="78" t="n">
        <v>5.29450416777003</v>
      </c>
      <c r="H50" s="78" t="n">
        <v>6.53902887728675</v>
      </c>
      <c r="I50" s="78" t="n">
        <v>7.75959064087512</v>
      </c>
      <c r="J50" s="78" t="n">
        <v>8.95108148133249</v>
      </c>
      <c r="K50" s="78" t="n">
        <v>10.1134947666973</v>
      </c>
      <c r="L50" s="78" t="n">
        <v>11.2563445885554</v>
      </c>
      <c r="M50" s="78" t="n">
        <v>12.3761414020759</v>
      </c>
      <c r="N50" s="78" t="n">
        <v>13.4694766391339</v>
      </c>
      <c r="O50" s="78" t="n">
        <v>14.5362479700077</v>
      </c>
      <c r="P50" s="78" t="n">
        <v>15.5763423251029</v>
      </c>
      <c r="Q50" s="78" t="n">
        <v>16.5896348598464</v>
      </c>
      <c r="R50" s="78" t="n">
        <v>17.5759877831246</v>
      </c>
      <c r="S50" s="78" t="n">
        <v>18.5352490256915</v>
      </c>
      <c r="T50" s="78" t="n">
        <v>19.4672507198449</v>
      </c>
      <c r="U50" s="78" t="n">
        <v>20.3718074551647</v>
      </c>
      <c r="V50" s="78" t="n">
        <v>21.2487142668012</v>
      </c>
      <c r="W50" s="78" t="n">
        <v>22.0977443020823</v>
      </c>
      <c r="X50" s="78" t="n">
        <v>22.9186460972373</v>
      </c>
      <c r="Y50" s="78" t="n">
        <v>23.7111403776124</v>
      </c>
      <c r="Z50" s="78" t="n">
        <v>24.4749162701739</v>
      </c>
      <c r="AA50" s="78" t="n">
        <v>25.2096267838499</v>
      </c>
      <c r="AB50" s="78" t="n">
        <v>25.9148833676327</v>
      </c>
      <c r="AC50" s="78" t="n">
        <v>26.59024929272</v>
      </c>
      <c r="AD50" s="78" t="n">
        <v>27.2352315145776</v>
      </c>
      <c r="AE50" s="78" t="n">
        <v>27.8492705398143</v>
      </c>
      <c r="AF50" s="78" t="n">
        <v>28.4338850985404</v>
      </c>
      <c r="AG50" s="78" t="n">
        <v>29.0944578472738</v>
      </c>
      <c r="AH50" s="78" t="n">
        <v>29.7266575482627</v>
      </c>
      <c r="AI50" s="78" t="n">
        <v>30.3291485232774</v>
      </c>
      <c r="AJ50" s="78" t="n">
        <v>30.9003863833622</v>
      </c>
      <c r="AK50" s="78" t="n">
        <v>31.4385571817395</v>
      </c>
      <c r="AL50" s="78" t="n">
        <v>31.9414883508822</v>
      </c>
      <c r="AM50" s="78" t="n">
        <v>32.4065119377045</v>
      </c>
      <c r="AN50" s="78" t="n">
        <v>32.8302410887332</v>
      </c>
      <c r="AO50" s="78" t="n">
        <v>33.208172491863</v>
      </c>
      <c r="AP50" s="78" t="n">
        <v>33.5338868030763</v>
      </c>
      <c r="AQ50" s="78" t="n">
        <v>33.797085783817</v>
      </c>
      <c r="AR50" s="78" t="n">
        <v>33.9762727911977</v>
      </c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82"/>
      <c r="BV50" s="66" t="n">
        <f aca="false">MAX(C50:BU50)</f>
        <v>33.9762727911977</v>
      </c>
    </row>
    <row r="51" customFormat="false" ht="14.1" hidden="false" customHeight="true" outlineLevel="0" collapsed="false">
      <c r="A51" s="76" t="n">
        <v>33.7</v>
      </c>
      <c r="B51" s="77" t="n">
        <f aca="false">IF(A51-$E$3&lt;0,0,A51-$E$3)</f>
        <v>2.12</v>
      </c>
      <c r="C51" s="70" t="n">
        <v>0</v>
      </c>
      <c r="D51" s="78" t="n">
        <v>1.40199058062628</v>
      </c>
      <c r="E51" s="78" t="n">
        <v>2.77497963180887</v>
      </c>
      <c r="F51" s="78" t="n">
        <v>4.09503270095223</v>
      </c>
      <c r="G51" s="78" t="n">
        <v>5.36621101553659</v>
      </c>
      <c r="H51" s="78" t="n">
        <v>6.62510035452978</v>
      </c>
      <c r="I51" s="78" t="n">
        <v>7.86392408960817</v>
      </c>
      <c r="J51" s="78" t="n">
        <v>9.07402703613912</v>
      </c>
      <c r="K51" s="78" t="n">
        <v>10.2554037047869</v>
      </c>
      <c r="L51" s="78" t="n">
        <v>11.4148505831032</v>
      </c>
      <c r="M51" s="78" t="n">
        <v>12.5538873390393</v>
      </c>
      <c r="N51" s="78" t="n">
        <v>13.666803236157</v>
      </c>
      <c r="O51" s="78" t="n">
        <v>14.7535019898166</v>
      </c>
      <c r="P51" s="78" t="n">
        <v>15.8138774343892</v>
      </c>
      <c r="Q51" s="78" t="n">
        <v>16.8478126022416</v>
      </c>
      <c r="R51" s="78" t="n">
        <v>17.8551786855112</v>
      </c>
      <c r="S51" s="78" t="n">
        <v>18.8358338611543</v>
      </c>
      <c r="T51" s="78" t="n">
        <v>19.7896219556622</v>
      </c>
      <c r="U51" s="78" t="n">
        <v>20.7163709207004</v>
      </c>
      <c r="V51" s="78" t="n">
        <v>21.6158910844213</v>
      </c>
      <c r="W51" s="78" t="n">
        <v>22.4879731348816</v>
      </c>
      <c r="X51" s="78" t="n">
        <v>23.3323857812703</v>
      </c>
      <c r="Y51" s="78" t="n">
        <v>24.1488730246647</v>
      </c>
      <c r="Z51" s="78" t="n">
        <v>24.9371509515973</v>
      </c>
      <c r="AA51" s="78" t="n">
        <v>25.6969039391161</v>
      </c>
      <c r="AB51" s="78" t="n">
        <v>26.4277801267473</v>
      </c>
      <c r="AC51" s="78" t="n">
        <v>27.1293859651122</v>
      </c>
      <c r="AD51" s="78" t="n">
        <v>27.8012795872589</v>
      </c>
      <c r="AE51" s="78" t="n">
        <v>28.442962658318</v>
      </c>
      <c r="AF51" s="78" t="n">
        <v>29.0538702280234</v>
      </c>
      <c r="AG51" s="78" t="n">
        <v>29.6685275161282</v>
      </c>
      <c r="AH51" s="78" t="n">
        <v>30.3289897753241</v>
      </c>
      <c r="AI51" s="78" t="n">
        <v>30.9610837325434</v>
      </c>
      <c r="AJ51" s="78" t="n">
        <v>31.5634739329663</v>
      </c>
      <c r="AK51" s="78" t="n">
        <v>32.1346162459564</v>
      </c>
      <c r="AL51" s="78" t="n">
        <v>32.6726970281429</v>
      </c>
      <c r="AM51" s="78" t="n">
        <v>33.1755440753893</v>
      </c>
      <c r="AN51" s="78" t="n">
        <v>33.6404898808604</v>
      </c>
      <c r="AO51" s="78" t="n">
        <v>34.0641481575788</v>
      </c>
      <c r="AP51" s="78" t="n">
        <v>34.4420163466781</v>
      </c>
      <c r="AQ51" s="78" t="n">
        <v>34.7676761778607</v>
      </c>
      <c r="AR51" s="78" t="n">
        <v>35.0308311350875</v>
      </c>
      <c r="AS51" s="78" t="n">
        <v>35.209988171069</v>
      </c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82"/>
      <c r="BV51" s="66" t="n">
        <f aca="false">MAX(C51:BU51)</f>
        <v>35.209988171069</v>
      </c>
    </row>
    <row r="52" customFormat="false" ht="14.1" hidden="false" customHeight="true" outlineLevel="0" collapsed="false">
      <c r="A52" s="76" t="n">
        <v>33.75</v>
      </c>
      <c r="B52" s="77" t="n">
        <f aca="false">IF(A52-$E$3&lt;0,0,A52-$E$3)</f>
        <v>2.17</v>
      </c>
      <c r="C52" s="70" t="n">
        <v>0</v>
      </c>
      <c r="D52" s="78" t="n">
        <v>1.41852789708462</v>
      </c>
      <c r="E52" s="78" t="n">
        <v>2.80839474850232</v>
      </c>
      <c r="F52" s="78" t="n">
        <v>4.14728249100778</v>
      </c>
      <c r="G52" s="78" t="n">
        <v>5.43694318538632</v>
      </c>
      <c r="H52" s="78" t="n">
        <v>6.71002172935298</v>
      </c>
      <c r="I52" s="78" t="n">
        <v>7.96684110046012</v>
      </c>
      <c r="J52" s="78" t="n">
        <v>9.19527757775246</v>
      </c>
      <c r="K52" s="78" t="n">
        <v>10.3953266872538</v>
      </c>
      <c r="L52" s="78" t="n">
        <v>11.5711244453791</v>
      </c>
      <c r="M52" s="78" t="n">
        <v>12.7290940300491</v>
      </c>
      <c r="N52" s="78" t="n">
        <v>13.861270421347</v>
      </c>
      <c r="O52" s="78" t="n">
        <v>14.9675628488125</v>
      </c>
      <c r="P52" s="78" t="n">
        <v>16.0478714271439</v>
      </c>
      <c r="Q52" s="78" t="n">
        <v>17.1020863336235</v>
      </c>
      <c r="R52" s="78" t="n">
        <v>18.1300868843644</v>
      </c>
      <c r="S52" s="78" t="n">
        <v>19.1317404931188</v>
      </c>
      <c r="T52" s="78" t="n">
        <v>20.1069014931041</v>
      </c>
      <c r="U52" s="78" t="n">
        <v>21.0554097982072</v>
      </c>
      <c r="V52" s="78" t="n">
        <v>21.9770893747869</v>
      </c>
      <c r="W52" s="78" t="n">
        <v>22.8717464887792</v>
      </c>
      <c r="X52" s="78" t="n">
        <v>23.7391676844866</v>
      </c>
      <c r="Y52" s="78" t="n">
        <v>24.5791174406933</v>
      </c>
      <c r="Z52" s="78" t="n">
        <v>25.3913354357519</v>
      </c>
      <c r="AA52" s="78" t="n">
        <v>26.175533334836</v>
      </c>
      <c r="AB52" s="78" t="n">
        <v>26.9313909879311</v>
      </c>
      <c r="AC52" s="78" t="n">
        <v>27.6585518938432</v>
      </c>
      <c r="AD52" s="78" t="n">
        <v>28.3566177398124</v>
      </c>
      <c r="AE52" s="78" t="n">
        <v>29.0251417625879</v>
      </c>
      <c r="AF52" s="78" t="n">
        <v>29.6636205863162</v>
      </c>
      <c r="AG52" s="78" t="n">
        <v>30.2714840614516</v>
      </c>
      <c r="AH52" s="78" t="n">
        <v>30.9174558845809</v>
      </c>
      <c r="AI52" s="78" t="n">
        <v>31.5778076542394</v>
      </c>
      <c r="AJ52" s="78" t="n">
        <v>32.2097958676891</v>
      </c>
      <c r="AK52" s="78" t="n">
        <v>32.81208529352</v>
      </c>
      <c r="AL52" s="78" t="n">
        <v>33.3831320594155</v>
      </c>
      <c r="AM52" s="78" t="n">
        <v>33.9211228254112</v>
      </c>
      <c r="AN52" s="78" t="n">
        <v>34.4238857507613</v>
      </c>
      <c r="AO52" s="78" t="n">
        <v>34.8887537748811</v>
      </c>
      <c r="AP52" s="78" t="n">
        <v>35.3123411772893</v>
      </c>
      <c r="AQ52" s="78" t="n">
        <v>35.690146152358</v>
      </c>
      <c r="AR52" s="78" t="n">
        <v>36.01575150351</v>
      </c>
      <c r="AS52" s="78" t="n">
        <v>36.2788624372228</v>
      </c>
      <c r="AT52" s="78" t="n">
        <v>36.457989501805</v>
      </c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82"/>
      <c r="BV52" s="66" t="n">
        <f aca="false">MAX(C52:BU52)</f>
        <v>36.457989501805</v>
      </c>
    </row>
    <row r="53" customFormat="false" ht="14.1" hidden="false" customHeight="true" outlineLevel="0" collapsed="false">
      <c r="A53" s="76" t="n">
        <v>33.8</v>
      </c>
      <c r="B53" s="77" t="n">
        <f aca="false">IF(A53-$E$3&lt;0,0,A53-$E$3)</f>
        <v>2.22</v>
      </c>
      <c r="C53" s="70" t="n">
        <v>0</v>
      </c>
      <c r="D53" s="78" t="n">
        <v>1.434863715967</v>
      </c>
      <c r="E53" s="78" t="n">
        <v>2.84139536623705</v>
      </c>
      <c r="F53" s="78" t="n">
        <v>4.19885461666334</v>
      </c>
      <c r="G53" s="78" t="n">
        <v>5.50673701696146</v>
      </c>
      <c r="H53" s="78" t="n">
        <v>6.79383541591656</v>
      </c>
      <c r="I53" s="78" t="n">
        <v>8.06839463572206</v>
      </c>
      <c r="J53" s="78" t="n">
        <v>9.31489732288499</v>
      </c>
      <c r="K53" s="78" t="n">
        <v>10.5333399071931</v>
      </c>
      <c r="L53" s="78" t="n">
        <v>11.7252525777754</v>
      </c>
      <c r="M53" s="78" t="n">
        <v>12.9018610350913</v>
      </c>
      <c r="N53" s="78" t="n">
        <v>14.0529917556966</v>
      </c>
      <c r="O53" s="78" t="n">
        <v>15.1785590129296</v>
      </c>
      <c r="P53" s="78" t="n">
        <v>16.278468651149</v>
      </c>
      <c r="Q53" s="78" t="n">
        <v>17.3526173484917</v>
      </c>
      <c r="R53" s="78" t="n">
        <v>18.4008917918871</v>
      </c>
      <c r="S53" s="78" t="n">
        <v>19.4231677506964</v>
      </c>
      <c r="T53" s="78" t="n">
        <v>20.4193090326982</v>
      </c>
      <c r="U53" s="78" t="n">
        <v>21.3891663028459</v>
      </c>
      <c r="V53" s="78" t="n">
        <v>22.3325757411308</v>
      </c>
      <c r="W53" s="78" t="n">
        <v>23.2493575107327</v>
      </c>
      <c r="X53" s="78" t="n">
        <v>24.1393140011228</v>
      </c>
      <c r="Y53" s="78" t="n">
        <v>25.0022278024486</v>
      </c>
      <c r="Z53" s="78" t="n">
        <v>25.8378593567878</v>
      </c>
      <c r="AA53" s="78" t="n">
        <v>26.6459442178429</v>
      </c>
      <c r="AB53" s="78" t="n">
        <v>27.42618983219</v>
      </c>
      <c r="AC53" s="78" t="n">
        <v>28.1782717305503</v>
      </c>
      <c r="AD53" s="78" t="n">
        <v>28.9018289842399</v>
      </c>
      <c r="AE53" s="78" t="n">
        <v>29.5964587362297</v>
      </c>
      <c r="AF53" s="78" t="n">
        <v>30.2617095524795</v>
      </c>
      <c r="AG53" s="78" t="n">
        <v>30.8970732486544</v>
      </c>
      <c r="AH53" s="78" t="n">
        <v>31.50197471612</v>
      </c>
      <c r="AI53" s="78" t="n">
        <v>32.1804924811839</v>
      </c>
      <c r="AJ53" s="78" t="n">
        <v>32.8407337613049</v>
      </c>
      <c r="AK53" s="78" t="n">
        <v>33.4726162309849</v>
      </c>
      <c r="AL53" s="78" t="n">
        <v>34.0748048822241</v>
      </c>
      <c r="AM53" s="78" t="n">
        <v>34.6457561010249</v>
      </c>
      <c r="AN53" s="78" t="n">
        <v>35.1836568508297</v>
      </c>
      <c r="AO53" s="78" t="n">
        <v>35.6863356542835</v>
      </c>
      <c r="AP53" s="78" t="n">
        <v>36.151125897052</v>
      </c>
      <c r="AQ53" s="78" t="n">
        <v>36.5746424251501</v>
      </c>
      <c r="AR53" s="78" t="n">
        <v>36.9523841861882</v>
      </c>
      <c r="AS53" s="78" t="n">
        <v>37.2779350573095</v>
      </c>
      <c r="AT53" s="78" t="n">
        <v>37.5410019675083</v>
      </c>
      <c r="AU53" s="78" t="n">
        <v>37.7200990606913</v>
      </c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82"/>
      <c r="BV53" s="66" t="n">
        <f aca="false">MAX(C53:BU53)</f>
        <v>37.7200990606913</v>
      </c>
    </row>
    <row r="54" customFormat="false" ht="14.1" hidden="false" customHeight="true" outlineLevel="0" collapsed="false">
      <c r="A54" s="76" t="n">
        <v>33.85</v>
      </c>
      <c r="B54" s="77" t="n">
        <f aca="false">IF(A54-$E$3&lt;0,0,A54-$E$3)</f>
        <v>2.27</v>
      </c>
      <c r="C54" s="70" t="n">
        <v>0</v>
      </c>
      <c r="D54" s="78" t="n">
        <v>1.45100484034134</v>
      </c>
      <c r="E54" s="78" t="n">
        <v>2.87399572712718</v>
      </c>
      <c r="F54" s="78" t="n">
        <v>4.24977329028516</v>
      </c>
      <c r="G54" s="78" t="n">
        <v>5.57562664973384</v>
      </c>
      <c r="H54" s="78" t="n">
        <v>6.87658127392653</v>
      </c>
      <c r="I54" s="78" t="n">
        <v>8.16863443085925</v>
      </c>
      <c r="J54" s="78" t="n">
        <v>9.43294653266144</v>
      </c>
      <c r="K54" s="78" t="n">
        <v>10.6695148147597</v>
      </c>
      <c r="L54" s="78" t="n">
        <v>11.8783316702021</v>
      </c>
      <c r="M54" s="78" t="n">
        <v>13.07228157472</v>
      </c>
      <c r="N54" s="78" t="n">
        <v>14.2420734823295</v>
      </c>
      <c r="O54" s="78" t="n">
        <v>15.386610566672</v>
      </c>
      <c r="P54" s="78" t="n">
        <v>16.5058039137135</v>
      </c>
      <c r="Q54" s="78" t="n">
        <v>17.5995561335404</v>
      </c>
      <c r="R54" s="78" t="n">
        <v>18.6677606209855</v>
      </c>
      <c r="S54" s="78" t="n">
        <v>19.7103007283428</v>
      </c>
      <c r="T54" s="78" t="n">
        <v>20.7270488365238</v>
      </c>
      <c r="U54" s="78" t="n">
        <v>21.7178653083516</v>
      </c>
      <c r="V54" s="78" t="n">
        <v>22.6825973043955</v>
      </c>
      <c r="W54" s="78" t="n">
        <v>23.621077437651</v>
      </c>
      <c r="X54" s="78" t="n">
        <v>24.5331222382118</v>
      </c>
      <c r="Y54" s="78" t="n">
        <v>25.4185303925609</v>
      </c>
      <c r="Z54" s="78" t="n">
        <v>26.2770807137625</v>
      </c>
      <c r="AA54" s="78" t="n">
        <v>27.108529788086</v>
      </c>
      <c r="AB54" s="78" t="n">
        <v>27.9126092295698</v>
      </c>
      <c r="AC54" s="78" t="n">
        <v>28.6890224555557</v>
      </c>
      <c r="AD54" s="78" t="n">
        <v>29.4374408715677</v>
      </c>
      <c r="AE54" s="78" t="n">
        <v>30.1574993205721</v>
      </c>
      <c r="AF54" s="78" t="n">
        <v>30.8487906059038</v>
      </c>
      <c r="AG54" s="78" t="n">
        <v>31.5108588333413</v>
      </c>
      <c r="AH54" s="78" t="n">
        <v>32.1431912272073</v>
      </c>
      <c r="AI54" s="78" t="n">
        <v>32.7701500000139</v>
      </c>
      <c r="AJ54" s="78" t="n">
        <v>33.457465485293</v>
      </c>
      <c r="AK54" s="78" t="n">
        <v>34.1175962758765</v>
      </c>
      <c r="AL54" s="78" t="n">
        <v>34.749373001787</v>
      </c>
      <c r="AM54" s="78" t="n">
        <v>35.3514608784342</v>
      </c>
      <c r="AN54" s="78" t="n">
        <v>35.9223165501404</v>
      </c>
      <c r="AO54" s="78" t="n">
        <v>36.4601272837545</v>
      </c>
      <c r="AP54" s="78" t="n">
        <v>36.962721965312</v>
      </c>
      <c r="AQ54" s="78" t="n">
        <v>37.4274344267292</v>
      </c>
      <c r="AR54" s="78" t="n">
        <v>37.850880080517</v>
      </c>
      <c r="AS54" s="78" t="n">
        <v>38.2285586275245</v>
      </c>
      <c r="AT54" s="78" t="n">
        <v>38.5540550186153</v>
      </c>
      <c r="AU54" s="78" t="n">
        <v>38.8170779053001</v>
      </c>
      <c r="AV54" s="78" t="n">
        <v>38.9961450270839</v>
      </c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82"/>
      <c r="BV54" s="66" t="n">
        <f aca="false">MAX(C54:BU54)</f>
        <v>38.9961450270839</v>
      </c>
    </row>
    <row r="55" customFormat="false" ht="14.1" hidden="false" customHeight="true" outlineLevel="0" collapsed="false">
      <c r="A55" s="76" t="n">
        <v>33.9</v>
      </c>
      <c r="B55" s="77" t="n">
        <f aca="false">IF(A55-$E$3&lt;0,0,A55-$E$3)</f>
        <v>2.32</v>
      </c>
      <c r="C55" s="70" t="n">
        <v>0</v>
      </c>
      <c r="D55" s="78" t="n">
        <v>1.46695769494405</v>
      </c>
      <c r="E55" s="78" t="n">
        <v>2.90620926843028</v>
      </c>
      <c r="F55" s="78" t="n">
        <v>4.3000613114223</v>
      </c>
      <c r="G55" s="78" t="n">
        <v>5.64364420375953</v>
      </c>
      <c r="H55" s="78" t="n">
        <v>6.95829681828516</v>
      </c>
      <c r="I55" s="78" t="n">
        <v>8.26760726203705</v>
      </c>
      <c r="J55" s="78" t="n">
        <v>9.5494818437428</v>
      </c>
      <c r="K55" s="78" t="n">
        <v>10.8039185179626</v>
      </c>
      <c r="L55" s="78" t="n">
        <v>12.0309107079028</v>
      </c>
      <c r="M55" s="78" t="n">
        <v>13.2404430789932</v>
      </c>
      <c r="N55" s="78" t="n">
        <v>14.4286151678732</v>
      </c>
      <c r="O55" s="78" t="n">
        <v>15.5918299572595</v>
      </c>
      <c r="P55" s="78" t="n">
        <v>16.7300033406457</v>
      </c>
      <c r="Q55" s="78" t="n">
        <v>17.8430433556794</v>
      </c>
      <c r="R55" s="78" t="n">
        <v>18.9308495193265</v>
      </c>
      <c r="S55" s="78" t="n">
        <v>19.9933120864637</v>
      </c>
      <c r="T55" s="78" t="n">
        <v>21.0303112203999</v>
      </c>
      <c r="U55" s="78" t="n">
        <v>22.0417160616635</v>
      </c>
      <c r="V55" s="78" t="n">
        <v>23.0273836787295</v>
      </c>
      <c r="W55" s="78" t="n">
        <v>23.9871578810676</v>
      </c>
      <c r="X55" s="78" t="n">
        <v>24.920867870786</v>
      </c>
      <c r="Y55" s="78" t="n">
        <v>25.8283267039883</v>
      </c>
      <c r="Z55" s="78" t="n">
        <v>26.7093295264296</v>
      </c>
      <c r="AA55" s="78" t="n">
        <v>27.5636515397134</v>
      </c>
      <c r="AB55" s="78" t="n">
        <v>28.3910456435037</v>
      </c>
      <c r="AC55" s="78" t="n">
        <v>29.1912396852003</v>
      </c>
      <c r="AD55" s="78" t="n">
        <v>29.9639332300304</v>
      </c>
      <c r="AE55" s="78" t="n">
        <v>30.7087937398406</v>
      </c>
      <c r="AF55" s="78" t="n">
        <v>31.4254520155118</v>
      </c>
      <c r="AG55" s="78" t="n">
        <v>32.1134967121458</v>
      </c>
      <c r="AH55" s="78" t="n">
        <v>32.7724676723307</v>
      </c>
      <c r="AI55" s="78" t="n">
        <v>33.4018477321471</v>
      </c>
      <c r="AJ55" s="78" t="n">
        <v>34.0610082072394</v>
      </c>
      <c r="AK55" s="78" t="n">
        <v>34.7482086529367</v>
      </c>
      <c r="AL55" s="78" t="n">
        <v>35.4082289539828</v>
      </c>
      <c r="AM55" s="78" t="n">
        <v>36.0398999361236</v>
      </c>
      <c r="AN55" s="78" t="n">
        <v>36.641887038179</v>
      </c>
      <c r="AO55" s="78" t="n">
        <v>37.2126471627905</v>
      </c>
      <c r="AP55" s="78" t="n">
        <v>37.7503678802138</v>
      </c>
      <c r="AQ55" s="78" t="n">
        <v>38.252878439875</v>
      </c>
      <c r="AR55" s="78" t="n">
        <v>38.7175131199409</v>
      </c>
      <c r="AS55" s="78" t="n">
        <v>39.1408878994185</v>
      </c>
      <c r="AT55" s="78" t="n">
        <v>39.5185032323955</v>
      </c>
      <c r="AU55" s="78" t="n">
        <v>39.8439451434555</v>
      </c>
      <c r="AV55" s="78" t="n">
        <v>40.1069240066264</v>
      </c>
      <c r="AW55" s="78" t="n">
        <v>40.2859611570109</v>
      </c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82"/>
      <c r="BV55" s="66" t="n">
        <f aca="false">MAX(C55:BU55)</f>
        <v>40.2859611570109</v>
      </c>
    </row>
    <row r="56" customFormat="false" ht="14.1" hidden="false" customHeight="true" outlineLevel="0" collapsed="false">
      <c r="A56" s="76" t="n">
        <v>33.95</v>
      </c>
      <c r="B56" s="77" t="n">
        <f aca="false">IF(A56-$E$3&lt;0,0,A56-$E$3)</f>
        <v>2.37</v>
      </c>
      <c r="C56" s="70" t="n">
        <v>0</v>
      </c>
      <c r="D56" s="78" t="n">
        <v>1.48272835503148</v>
      </c>
      <c r="E56" s="78" t="n">
        <v>2.93804868484821</v>
      </c>
      <c r="F56" s="78" t="n">
        <v>4.34974017912132</v>
      </c>
      <c r="G56" s="78" t="n">
        <v>5.71081994190098</v>
      </c>
      <c r="H56" s="78" t="n">
        <v>7.03901740719414</v>
      </c>
      <c r="I56" s="78" t="n">
        <v>8.36535718589872</v>
      </c>
      <c r="J56" s="78" t="n">
        <v>9.66455656479988</v>
      </c>
      <c r="K56" s="78" t="n">
        <v>10.9366141411417</v>
      </c>
      <c r="L56" s="78" t="n">
        <v>12.1815242646836</v>
      </c>
      <c r="M56" s="78" t="n">
        <v>13.4064276768863</v>
      </c>
      <c r="N56" s="78" t="n">
        <v>14.6127102733863</v>
      </c>
      <c r="O56" s="78" t="n">
        <v>15.794322655881</v>
      </c>
      <c r="P56" s="78" t="n">
        <v>16.9511851380314</v>
      </c>
      <c r="Q56" s="78" t="n">
        <v>18.0832107362957</v>
      </c>
      <c r="R56" s="78" t="n">
        <v>19.1903045702559</v>
      </c>
      <c r="S56" s="78" t="n">
        <v>20.2723631959761</v>
      </c>
      <c r="T56" s="78" t="n">
        <v>21.329273862652</v>
      </c>
      <c r="U56" s="78" t="n">
        <v>22.3609136810392</v>
      </c>
      <c r="V56" s="78" t="n">
        <v>23.3671486899782</v>
      </c>
      <c r="W56" s="78" t="n">
        <v>24.3478328046715</v>
      </c>
      <c r="X56" s="78" t="n">
        <v>25.302806627072</v>
      </c>
      <c r="Y56" s="78" t="n">
        <v>26.231896094629</v>
      </c>
      <c r="Z56" s="78" t="n">
        <v>27.1349109384821</v>
      </c>
      <c r="AA56" s="78" t="n">
        <v>28.0116429156497</v>
      </c>
      <c r="AB56" s="78" t="n">
        <v>28.8618637714147</v>
      </c>
      <c r="AC56" s="78" t="n">
        <v>29.6853228773294</v>
      </c>
      <c r="AD56" s="78" t="n">
        <v>30.4817444762292</v>
      </c>
      <c r="AE56" s="78" t="n">
        <v>31.2508244471368</v>
      </c>
      <c r="AF56" s="78" t="n">
        <v>31.9922264782523</v>
      </c>
      <c r="AG56" s="78" t="n">
        <v>32.7055775028473</v>
      </c>
      <c r="AH56" s="78" t="n">
        <v>33.3904622070785</v>
      </c>
      <c r="AI56" s="78" t="n">
        <v>34.0464163548674</v>
      </c>
      <c r="AJ56" s="78" t="n">
        <v>34.6729185842976</v>
      </c>
      <c r="AK56" s="78" t="n">
        <v>35.3654756099426</v>
      </c>
      <c r="AL56" s="78" t="n">
        <v>36.0525610160582</v>
      </c>
      <c r="AM56" s="78" t="n">
        <v>36.7124708275667</v>
      </c>
      <c r="AN56" s="78" t="n">
        <v>37.344036065938</v>
      </c>
      <c r="AO56" s="78" t="n">
        <v>37.9459223934015</v>
      </c>
      <c r="AP56" s="78" t="n">
        <v>38.5165869709184</v>
      </c>
      <c r="AQ56" s="78" t="n">
        <v>39.0542176721508</v>
      </c>
      <c r="AR56" s="78" t="n">
        <v>39.5566441099157</v>
      </c>
      <c r="AS56" s="78" t="n">
        <v>40.0212010086303</v>
      </c>
      <c r="AT56" s="78" t="n">
        <v>40.4445049137978</v>
      </c>
      <c r="AU56" s="78" t="n">
        <v>40.8220570327442</v>
      </c>
      <c r="AV56" s="78" t="n">
        <v>41.1474444637736</v>
      </c>
      <c r="AW56" s="78" t="n">
        <v>41.4103793034304</v>
      </c>
      <c r="AX56" s="78" t="n">
        <v>41.5893864824158</v>
      </c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82"/>
      <c r="BV56" s="66" t="n">
        <f aca="false">MAX(C56:BU56)</f>
        <v>41.5893864824158</v>
      </c>
    </row>
    <row r="57" customFormat="false" ht="14.1" hidden="false" customHeight="true" outlineLevel="0" collapsed="false">
      <c r="A57" s="76" t="n">
        <v>34</v>
      </c>
      <c r="B57" s="77" t="n">
        <f aca="false">IF(A57-$E$3&lt;0,0,A57-$E$3)</f>
        <v>2.42</v>
      </c>
      <c r="C57" s="70" t="n">
        <v>0</v>
      </c>
      <c r="D57" s="78" t="n">
        <v>1.49832257246236</v>
      </c>
      <c r="E57" s="78" t="n">
        <v>2.96952598476427</v>
      </c>
      <c r="F57" s="78" t="n">
        <v>4.39883019306324</v>
      </c>
      <c r="G57" s="78" t="n">
        <v>5.77718241577469</v>
      </c>
      <c r="H57" s="78" t="n">
        <v>7.11877641134951</v>
      </c>
      <c r="I57" s="78" t="n">
        <v>8.461925755023</v>
      </c>
      <c r="J57" s="78" t="n">
        <v>9.77822094265282</v>
      </c>
      <c r="K57" s="78" t="n">
        <v>11.0676611464472</v>
      </c>
      <c r="L57" s="78" t="n">
        <v>12.330241550809</v>
      </c>
      <c r="M57" s="78" t="n">
        <v>13.5703126338862</v>
      </c>
      <c r="N57" s="78" t="n">
        <v>14.7944466640858</v>
      </c>
      <c r="O57" s="78" t="n">
        <v>15.9941877471008</v>
      </c>
      <c r="P57" s="78" t="n">
        <v>17.1694602700053</v>
      </c>
      <c r="Q57" s="78" t="n">
        <v>18.3201818274987</v>
      </c>
      <c r="R57" s="78" t="n">
        <v>19.4462626794197</v>
      </c>
      <c r="S57" s="78" t="n">
        <v>20.5476051494642</v>
      </c>
      <c r="T57" s="78" t="n">
        <v>21.6241029568169</v>
      </c>
      <c r="U57" s="78" t="n">
        <v>22.6756404709455</v>
      </c>
      <c r="V57" s="78" t="n">
        <v>23.7020918780274</v>
      </c>
      <c r="W57" s="78" t="n">
        <v>24.7033202453135</v>
      </c>
      <c r="X57" s="78" t="n">
        <v>25.6791764670654</v>
      </c>
      <c r="Y57" s="78" t="n">
        <v>26.6294980724016</v>
      </c>
      <c r="Z57" s="78" t="n">
        <v>27.5541078712778</v>
      </c>
      <c r="AA57" s="78" t="n">
        <v>28.4528124096582</v>
      </c>
      <c r="AB57" s="78" t="n">
        <v>29.325400198395</v>
      </c>
      <c r="AC57" s="78" t="n">
        <v>30.1716396719741</v>
      </c>
      <c r="AD57" s="78" t="n">
        <v>30.9912768225059</v>
      </c>
      <c r="AE57" s="78" t="n">
        <v>31.7840324402901</v>
      </c>
      <c r="AF57" s="78" t="n">
        <v>32.549598873771</v>
      </c>
      <c r="AG57" s="78" t="n">
        <v>33.2876361969941</v>
      </c>
      <c r="AH57" s="78" t="n">
        <v>33.9977676392827</v>
      </c>
      <c r="AI57" s="78" t="n">
        <v>34.6795740860242</v>
      </c>
      <c r="AJ57" s="78" t="n">
        <v>35.3325873955593</v>
      </c>
      <c r="AK57" s="78" t="n">
        <v>35.9702898582298</v>
      </c>
      <c r="AL57" s="78" t="n">
        <v>36.683396237512</v>
      </c>
      <c r="AM57" s="78" t="n">
        <v>37.3703666040458</v>
      </c>
      <c r="AN57" s="78" t="n">
        <v>38.0301659260169</v>
      </c>
      <c r="AO57" s="78" t="n">
        <v>38.6616254206185</v>
      </c>
      <c r="AP57" s="78" t="n">
        <v>39.2634109734901</v>
      </c>
      <c r="AQ57" s="78" t="n">
        <v>39.8339800039123</v>
      </c>
      <c r="AR57" s="78" t="n">
        <v>40.3715206889539</v>
      </c>
      <c r="AS57" s="78" t="n">
        <v>40.8738630048226</v>
      </c>
      <c r="AT57" s="78" t="n">
        <v>41.3383421221859</v>
      </c>
      <c r="AU57" s="78" t="n">
        <v>41.7615751530431</v>
      </c>
      <c r="AV57" s="78" t="n">
        <v>42.139064057959</v>
      </c>
      <c r="AW57" s="78" t="n">
        <v>42.4643970089577</v>
      </c>
      <c r="AX57" s="78" t="n">
        <v>42.7272878251006</v>
      </c>
      <c r="AY57" s="78" t="n">
        <v>42.9062650326867</v>
      </c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82"/>
      <c r="BV57" s="66" t="n">
        <f aca="false">MAX(C57:BU57)</f>
        <v>42.9062650326867</v>
      </c>
    </row>
    <row r="58" customFormat="false" ht="14.1" hidden="false" customHeight="true" outlineLevel="0" collapsed="false">
      <c r="A58" s="76" t="n">
        <v>34.05</v>
      </c>
      <c r="B58" s="77" t="n">
        <f aca="false">IF(A58-$E$3&lt;0,0,A58-$E$3)</f>
        <v>2.47</v>
      </c>
      <c r="C58" s="70" t="n">
        <v>0</v>
      </c>
      <c r="D58" s="78" t="n">
        <v>1.51374579932881</v>
      </c>
      <c r="E58" s="78" t="n">
        <v>3.00065254112246</v>
      </c>
      <c r="F58" s="78" t="n">
        <v>4.44735054484816</v>
      </c>
      <c r="G58" s="78" t="n">
        <v>5.84275859736595</v>
      </c>
      <c r="H58" s="78" t="n">
        <v>7.1976053664948</v>
      </c>
      <c r="I58" s="78" t="n">
        <v>8.55735221200084</v>
      </c>
      <c r="J58" s="78" t="n">
        <v>9.89052240177374</v>
      </c>
      <c r="K58" s="78" t="n">
        <v>11.1971156228673</v>
      </c>
      <c r="L58" s="78" t="n">
        <v>12.4771278125999</v>
      </c>
      <c r="M58" s="78" t="n">
        <v>13.732170744314</v>
      </c>
      <c r="N58" s="78" t="n">
        <v>14.9739070657135</v>
      </c>
      <c r="O58" s="78" t="n">
        <v>16.1915184557629</v>
      </c>
      <c r="P58" s="78" t="n">
        <v>17.3849330636218</v>
      </c>
      <c r="Q58" s="78" t="n">
        <v>18.5540727035539</v>
      </c>
      <c r="R58" s="78" t="n">
        <v>19.6988523628133</v>
      </c>
      <c r="S58" s="78" t="n">
        <v>20.8191796577221</v>
      </c>
      <c r="T58" s="78" t="n">
        <v>21.9149542308495</v>
      </c>
      <c r="U58" s="78" t="n">
        <v>22.9860670809924</v>
      </c>
      <c r="V58" s="78" t="n">
        <v>24.0323998161939</v>
      </c>
      <c r="W58" s="78" t="n">
        <v>25.0538238182564</v>
      </c>
      <c r="X58" s="78" t="n">
        <v>26.0501993050395</v>
      </c>
      <c r="Y58" s="78" t="n">
        <v>27.0213742741583</v>
      </c>
      <c r="Z58" s="78" t="n">
        <v>27.9671833084011</v>
      </c>
      <c r="AA58" s="78" t="n">
        <v>28.8874462190645</v>
      </c>
      <c r="AB58" s="78" t="n">
        <v>29.7819664982374</v>
      </c>
      <c r="AC58" s="78" t="n">
        <v>30.6505295445176</v>
      </c>
      <c r="AD58" s="78" t="n">
        <v>31.4929006182809</v>
      </c>
      <c r="AE58" s="78" t="n">
        <v>32.3088224718365</v>
      </c>
      <c r="AF58" s="78" t="n">
        <v>33.0980125857448</v>
      </c>
      <c r="AG58" s="78" t="n">
        <v>33.8601599240466</v>
      </c>
      <c r="AH58" s="78" t="n">
        <v>34.5949210964391</v>
      </c>
      <c r="AI58" s="78" t="n">
        <v>35.3019157820193</v>
      </c>
      <c r="AJ58" s="78" t="n">
        <v>35.9807212233683</v>
      </c>
      <c r="AK58" s="78" t="n">
        <v>36.6308655358201</v>
      </c>
      <c r="AL58" s="78" t="n">
        <v>37.3016318955391</v>
      </c>
      <c r="AM58" s="78" t="n">
        <v>38.0146188585209</v>
      </c>
      <c r="AN58" s="78" t="n">
        <v>38.7014741854729</v>
      </c>
      <c r="AO58" s="78" t="n">
        <v>39.3611630179065</v>
      </c>
      <c r="AP58" s="78" t="n">
        <v>39.9925167687386</v>
      </c>
      <c r="AQ58" s="78" t="n">
        <v>40.5942015470183</v>
      </c>
      <c r="AR58" s="78" t="n">
        <v>41.1646750303459</v>
      </c>
      <c r="AS58" s="78" t="n">
        <v>41.7021256991967</v>
      </c>
      <c r="AT58" s="78" t="n">
        <v>42.204383893169</v>
      </c>
      <c r="AU58" s="78" t="n">
        <v>42.6687852291811</v>
      </c>
      <c r="AV58" s="78" t="n">
        <v>43.0919473857281</v>
      </c>
      <c r="AW58" s="78" t="n">
        <v>43.4693730766133</v>
      </c>
      <c r="AX58" s="78" t="n">
        <v>43.7946515475815</v>
      </c>
      <c r="AY58" s="78" t="n">
        <v>44.0574983402103</v>
      </c>
      <c r="AZ58" s="78" t="n">
        <v>44.2364455763972</v>
      </c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82"/>
      <c r="BV58" s="66" t="n">
        <f aca="false">MAX(C58:BU58)</f>
        <v>44.2364455763972</v>
      </c>
    </row>
    <row r="59" customFormat="false" ht="14.1" hidden="false" customHeight="true" outlineLevel="0" collapsed="false">
      <c r="A59" s="76" t="n">
        <v>34.1</v>
      </c>
      <c r="B59" s="77" t="n">
        <f aca="false">IF(A59-$E$3&lt;0,0,A59-$E$3)</f>
        <v>2.52</v>
      </c>
      <c r="C59" s="70" t="n">
        <v>0</v>
      </c>
      <c r="D59" s="78" t="n">
        <v>1.52900320941205</v>
      </c>
      <c r="E59" s="78" t="n">
        <v>3.03143913755894</v>
      </c>
      <c r="F59" s="78" t="n">
        <v>4.49531940057096</v>
      </c>
      <c r="G59" s="78" t="n">
        <v>5.90757399798482</v>
      </c>
      <c r="H59" s="78" t="n">
        <v>7.27718366368117</v>
      </c>
      <c r="I59" s="78" t="n">
        <v>8.65167366466038</v>
      </c>
      <c r="J59" s="78" t="n">
        <v>10.0015057603289</v>
      </c>
      <c r="K59" s="78" t="n">
        <v>11.3250305467083</v>
      </c>
      <c r="L59" s="78" t="n">
        <v>12.6222446411937</v>
      </c>
      <c r="M59" s="78" t="n">
        <v>13.8931408756498</v>
      </c>
      <c r="N59" s="78" t="n">
        <v>15.1511694742166</v>
      </c>
      <c r="O59" s="78" t="n">
        <v>16.3864026193224</v>
      </c>
      <c r="P59" s="78" t="n">
        <v>17.5977017502246</v>
      </c>
      <c r="Q59" s="78" t="n">
        <v>18.7849925786361</v>
      </c>
      <c r="R59" s="78" t="n">
        <v>19.9481944494572</v>
      </c>
      <c r="S59" s="78" t="n">
        <v>21.0872198473751</v>
      </c>
      <c r="T59" s="78" t="n">
        <v>22.2019738515659</v>
      </c>
      <c r="U59" s="78" t="n">
        <v>23.2923535314007</v>
      </c>
      <c r="V59" s="78" t="n">
        <v>24.3582472748458</v>
      </c>
      <c r="W59" s="78" t="n">
        <v>25.3995340397814</v>
      </c>
      <c r="X59" s="78" t="n">
        <v>26.4160825166837</v>
      </c>
      <c r="Y59" s="78" t="n">
        <v>27.4077501889446</v>
      </c>
      <c r="Z59" s="78" t="n">
        <v>28.3743822744294</v>
      </c>
      <c r="AA59" s="78" t="n">
        <v>29.3158105285697</v>
      </c>
      <c r="AB59" s="78" t="n">
        <v>30.2318518851695</v>
      </c>
      <c r="AC59" s="78" t="n">
        <v>31.1223069059267</v>
      </c>
      <c r="AD59" s="78" t="n">
        <v>31.9869580031257</v>
      </c>
      <c r="AE59" s="78" t="n">
        <v>32.8255673915824</v>
      </c>
      <c r="AF59" s="78" t="n">
        <v>33.6378747151344</v>
      </c>
      <c r="AG59" s="78" t="n">
        <v>34.4235942788987</v>
      </c>
      <c r="AH59" s="78" t="n">
        <v>35.182411799987</v>
      </c>
      <c r="AI59" s="78" t="n">
        <v>35.9139805646374</v>
      </c>
      <c r="AJ59" s="78" t="n">
        <v>36.6179168462927</v>
      </c>
      <c r="AK59" s="78" t="n">
        <v>37.2937943932875</v>
      </c>
      <c r="AL59" s="78" t="n">
        <v>37.9411377308471</v>
      </c>
      <c r="AM59" s="78" t="n">
        <v>38.6461291941436</v>
      </c>
      <c r="AN59" s="78" t="n">
        <v>39.358996740825</v>
      </c>
      <c r="AO59" s="78" t="n">
        <v>40.0457370281953</v>
      </c>
      <c r="AP59" s="78" t="n">
        <v>40.7053153710914</v>
      </c>
      <c r="AQ59" s="78" t="n">
        <v>41.3365633781539</v>
      </c>
      <c r="AR59" s="78" t="n">
        <v>41.9381473818417</v>
      </c>
      <c r="AS59" s="78" t="n">
        <v>42.5085253180746</v>
      </c>
      <c r="AT59" s="78" t="n">
        <v>43.0458859707346</v>
      </c>
      <c r="AU59" s="78" t="n">
        <v>43.5480600428107</v>
      </c>
      <c r="AV59" s="78" t="n">
        <v>44.0123835974714</v>
      </c>
      <c r="AW59" s="78" t="n">
        <v>44.4354748797082</v>
      </c>
      <c r="AX59" s="78" t="n">
        <v>44.8128373565629</v>
      </c>
      <c r="AY59" s="78" t="n">
        <v>45.1380613475004</v>
      </c>
      <c r="AZ59" s="78" t="n">
        <v>45.4008641166153</v>
      </c>
      <c r="BA59" s="78" t="n">
        <v>45.579781381403</v>
      </c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82"/>
      <c r="BV59" s="66" t="n">
        <f aca="false">MAX(C59:BU59)</f>
        <v>45.579781381403</v>
      </c>
    </row>
    <row r="60" customFormat="false" ht="14.1" hidden="false" customHeight="true" outlineLevel="0" collapsed="false">
      <c r="A60" s="76" t="n">
        <v>34.15</v>
      </c>
      <c r="B60" s="77" t="n">
        <f aca="false">IF(A60-$E$3&lt;0,0,A60-$E$3)</f>
        <v>2.57</v>
      </c>
      <c r="C60" s="70" t="n">
        <v>0</v>
      </c>
      <c r="D60" s="78" t="n">
        <v>1.54409971770258</v>
      </c>
      <c r="E60" s="78" t="n">
        <v>3.06189601031667</v>
      </c>
      <c r="F60" s="78" t="n">
        <v>4.54275397567979</v>
      </c>
      <c r="G60" s="78" t="n">
        <v>5.97165277601327</v>
      </c>
      <c r="H60" s="78" t="n">
        <v>7.358309826766</v>
      </c>
      <c r="I60" s="78" t="n">
        <v>8.74492524462494</v>
      </c>
      <c r="J60" s="78" t="n">
        <v>10.1112134255008</v>
      </c>
      <c r="K60" s="78" t="n">
        <v>11.4514560168874</v>
      </c>
      <c r="L60" s="78" t="n">
        <v>12.7656502512015</v>
      </c>
      <c r="M60" s="78" t="n">
        <v>14.0537897966321</v>
      </c>
      <c r="N60" s="78" t="n">
        <v>15.3263075244531</v>
      </c>
      <c r="O60" s="78" t="n">
        <v>16.5789231123706</v>
      </c>
      <c r="P60" s="78" t="n">
        <v>17.8078589513073</v>
      </c>
      <c r="Q60" s="78" t="n">
        <v>19.0130443603355</v>
      </c>
      <c r="R60" s="78" t="n">
        <v>20.1944027098366</v>
      </c>
      <c r="S60" s="78" t="n">
        <v>21.3518509727566</v>
      </c>
      <c r="T60" s="78" t="n">
        <v>22.4852992299729</v>
      </c>
      <c r="U60" s="78" t="n">
        <v>23.5946501236778</v>
      </c>
      <c r="V60" s="78" t="n">
        <v>24.6797982516737</v>
      </c>
      <c r="W60" s="78" t="n">
        <v>25.7406294942592</v>
      </c>
      <c r="X60" s="78" t="n">
        <v>26.7770202639193</v>
      </c>
      <c r="Y60" s="78" t="n">
        <v>27.7888366662541</v>
      </c>
      <c r="Z60" s="78" t="n">
        <v>28.7759335584047</v>
      </c>
      <c r="AA60" s="78" t="n">
        <v>29.7381534885598</v>
      </c>
      <c r="AB60" s="78" t="n">
        <v>30.6753254968247</v>
      </c>
      <c r="AC60" s="78" t="n">
        <v>31.5872637536044</v>
      </c>
      <c r="AD60" s="78" t="n">
        <v>32.4737660064832</v>
      </c>
      <c r="AE60" s="78" t="n">
        <v>33.3346118000223</v>
      </c>
      <c r="AF60" s="78" t="n">
        <v>34.1695604245255</v>
      </c>
      <c r="AG60" s="78" t="n">
        <v>34.9783485390225</v>
      </c>
      <c r="AH60" s="78" t="n">
        <v>35.7606873996453</v>
      </c>
      <c r="AI60" s="78" t="n">
        <v>36.5162596060266</v>
      </c>
      <c r="AJ60" s="78" t="n">
        <v>37.2447152536116</v>
      </c>
      <c r="AK60" s="78" t="n">
        <v>37.9456673463229</v>
      </c>
      <c r="AL60" s="78" t="n">
        <v>38.6186862781377</v>
      </c>
      <c r="AM60" s="78" t="n">
        <v>39.2656928276816</v>
      </c>
      <c r="AN60" s="78" t="n">
        <v>40.0036392979914</v>
      </c>
      <c r="AO60" s="78" t="n">
        <v>40.7163874283724</v>
      </c>
      <c r="AP60" s="78" t="n">
        <v>41.4030126761609</v>
      </c>
      <c r="AQ60" s="78" t="n">
        <v>42.0624805295195</v>
      </c>
      <c r="AR60" s="78" t="n">
        <v>42.6936227928123</v>
      </c>
      <c r="AS60" s="78" t="n">
        <v>43.2951060219083</v>
      </c>
      <c r="AT60" s="78" t="n">
        <v>43.8653884110466</v>
      </c>
      <c r="AU60" s="78" t="n">
        <v>44.4026590475158</v>
      </c>
      <c r="AV60" s="78" t="n">
        <v>44.9047489976955</v>
      </c>
      <c r="AW60" s="78" t="n">
        <v>45.368994771005</v>
      </c>
      <c r="AX60" s="78" t="n">
        <v>45.7920151789316</v>
      </c>
      <c r="AY60" s="78" t="n">
        <v>46.1693144417557</v>
      </c>
      <c r="AZ60" s="78" t="n">
        <v>46.4944839526626</v>
      </c>
      <c r="BA60" s="78" t="n">
        <v>46.7572426982634</v>
      </c>
      <c r="BB60" s="78" t="n">
        <v>46.9361299916519</v>
      </c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82"/>
      <c r="BV60" s="66" t="n">
        <f aca="false">MAX(C60:BU60)</f>
        <v>46.9361299916519</v>
      </c>
    </row>
    <row r="61" customFormat="false" ht="14.1" hidden="false" customHeight="true" outlineLevel="0" collapsed="false">
      <c r="A61" s="76" t="n">
        <v>34.2</v>
      </c>
      <c r="B61" s="77" t="n">
        <f aca="false">IF(A61-$E$3&lt;0,0,A61-$E$3)</f>
        <v>2.62</v>
      </c>
      <c r="C61" s="70" t="n">
        <v>0</v>
      </c>
      <c r="D61" s="78" t="n">
        <v>1.55903999819398</v>
      </c>
      <c r="E61" s="78" t="n">
        <v>3.09203288640409</v>
      </c>
      <c r="F61" s="78" t="n">
        <v>4.58967060297735</v>
      </c>
      <c r="G61" s="78" t="n">
        <v>6.03501783470109</v>
      </c>
      <c r="H61" s="78" t="n">
        <v>7.43851556696151</v>
      </c>
      <c r="I61" s="78" t="n">
        <v>8.83714025109561</v>
      </c>
      <c r="J61" s="78" t="n">
        <v>10.21968557046</v>
      </c>
      <c r="K61" s="78" t="n">
        <v>11.5764394679432</v>
      </c>
      <c r="L61" s="78" t="n">
        <v>12.9073997327616</v>
      </c>
      <c r="M61" s="78" t="n">
        <v>14.2125607935863</v>
      </c>
      <c r="N61" s="78" t="n">
        <v>15.4993908228221</v>
      </c>
      <c r="O61" s="78" t="n">
        <v>16.7691582291454</v>
      </c>
      <c r="P61" s="78" t="n">
        <v>18.0154921156886</v>
      </c>
      <c r="Q61" s="78" t="n">
        <v>19.2383251469386</v>
      </c>
      <c r="R61" s="78" t="n">
        <v>20.4375844195434</v>
      </c>
      <c r="S61" s="78" t="n">
        <v>21.6131910531654</v>
      </c>
      <c r="T61" s="78" t="n">
        <v>22.7650597406289</v>
      </c>
      <c r="U61" s="78" t="n">
        <v>23.8930982521041</v>
      </c>
      <c r="V61" s="78" t="n">
        <v>24.9972068872275</v>
      </c>
      <c r="W61" s="78" t="n">
        <v>26.0772778680437</v>
      </c>
      <c r="X61" s="78" t="n">
        <v>27.1331946644398</v>
      </c>
      <c r="Y61" s="78" t="n">
        <v>28.1648312422755</v>
      </c>
      <c r="Z61" s="78" t="n">
        <v>29.1720512226308</v>
      </c>
      <c r="AA61" s="78" t="n">
        <v>30.1547069384165</v>
      </c>
      <c r="AB61" s="78" t="n">
        <v>31.1126383719169</v>
      </c>
      <c r="AC61" s="78" t="n">
        <v>32.0456719535262</v>
      </c>
      <c r="AD61" s="78" t="n">
        <v>32.9536191978132</v>
      </c>
      <c r="AE61" s="78" t="n">
        <v>33.8362751478682</v>
      </c>
      <c r="AF61" s="78" t="n">
        <v>34.6934165923303</v>
      </c>
      <c r="AG61" s="78" t="n">
        <v>35.5248000111083</v>
      </c>
      <c r="AH61" s="78" t="n">
        <v>36.3301591950081</v>
      </c>
      <c r="AI61" s="78" t="n">
        <v>37.1092024703946</v>
      </c>
      <c r="AJ61" s="78" t="n">
        <v>37.861609441461</v>
      </c>
      <c r="AK61" s="78" t="n">
        <v>38.5870271379298</v>
      </c>
      <c r="AL61" s="78" t="n">
        <v>39.285065422544</v>
      </c>
      <c r="AM61" s="78" t="n">
        <v>39.9552914668034</v>
      </c>
      <c r="AN61" s="78" t="n">
        <v>40.6362009869851</v>
      </c>
      <c r="AO61" s="78" t="n">
        <v>41.374023819177</v>
      </c>
      <c r="AP61" s="78" t="n">
        <v>42.0866525332577</v>
      </c>
      <c r="AQ61" s="78" t="n">
        <v>42.7731627414644</v>
      </c>
      <c r="AR61" s="78" t="n">
        <v>43.4325201052856</v>
      </c>
      <c r="AS61" s="78" t="n">
        <v>44.0635566248088</v>
      </c>
      <c r="AT61" s="78" t="n">
        <v>44.6649390793129</v>
      </c>
      <c r="AU61" s="78" t="n">
        <v>45.2351259213565</v>
      </c>
      <c r="AV61" s="78" t="n">
        <v>45.7723065416348</v>
      </c>
      <c r="AW61" s="78" t="n">
        <v>46.2743123699184</v>
      </c>
      <c r="AX61" s="78" t="n">
        <v>46.7384803618765</v>
      </c>
      <c r="AY61" s="78" t="n">
        <v>47.1614298954929</v>
      </c>
      <c r="AZ61" s="78" t="n">
        <v>47.5386659442865</v>
      </c>
      <c r="BA61" s="78" t="n">
        <v>47.8637809751627</v>
      </c>
      <c r="BB61" s="78" t="n">
        <v>48.1264956972495</v>
      </c>
      <c r="BC61" s="78" t="n">
        <v>48.3053530192388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82"/>
      <c r="BV61" s="66" t="n">
        <f aca="false">MAX(C61:BU61)</f>
        <v>48.3053530192388</v>
      </c>
    </row>
    <row r="62" customFormat="false" ht="14.1" hidden="false" customHeight="true" outlineLevel="0" collapsed="false">
      <c r="A62" s="76" t="n">
        <v>34.25</v>
      </c>
      <c r="B62" s="77" t="n">
        <f aca="false">IF(A62-$E$3&lt;0,0,A62-$E$3)</f>
        <v>2.67</v>
      </c>
      <c r="C62" s="70" t="n">
        <v>0</v>
      </c>
      <c r="D62" s="78" t="n">
        <v>1.57382850013354</v>
      </c>
      <c r="E62" s="78" t="n">
        <v>3.12185901840133</v>
      </c>
      <c r="F62" s="78" t="n">
        <v>4.63608479451511</v>
      </c>
      <c r="G62" s="78" t="n">
        <v>6.09769091110611</v>
      </c>
      <c r="H62" s="78" t="n">
        <v>7.51782933221</v>
      </c>
      <c r="I62" s="78" t="n">
        <v>8.92835028150234</v>
      </c>
      <c r="J62" s="78" t="n">
        <v>10.3269602950445</v>
      </c>
      <c r="K62" s="78" t="n">
        <v>11.7000258632809</v>
      </c>
      <c r="L62" s="78" t="n">
        <v>13.0475452800197</v>
      </c>
      <c r="M62" s="78" t="n">
        <v>14.3695136663448</v>
      </c>
      <c r="N62" s="78" t="n">
        <v>15.6704852480389</v>
      </c>
      <c r="O62" s="78" t="n">
        <v>16.9571820290042</v>
      </c>
      <c r="P62" s="78" t="n">
        <v>18.2206839138483</v>
      </c>
      <c r="Q62" s="78" t="n">
        <v>19.460926675345</v>
      </c>
      <c r="R62" s="78" t="n">
        <v>20.6778408661617</v>
      </c>
      <c r="S62" s="78" t="n">
        <v>21.8713514449373</v>
      </c>
      <c r="T62" s="78" t="n">
        <v>23.0413773661372</v>
      </c>
      <c r="U62" s="78" t="n">
        <v>24.187831129137</v>
      </c>
      <c r="V62" s="78" t="n">
        <v>25.3106182812724</v>
      </c>
      <c r="W62" s="78" t="n">
        <v>26.4096368687468</v>
      </c>
      <c r="X62" s="78" t="n">
        <v>27.4847768282753</v>
      </c>
      <c r="Y62" s="78" t="n">
        <v>28.5359193111262</v>
      </c>
      <c r="Z62" s="78" t="n">
        <v>29.5629359297548</v>
      </c>
      <c r="AA62" s="78" t="n">
        <v>30.5656879154386</v>
      </c>
      <c r="AB62" s="78" t="n">
        <v>31.5440251731477</v>
      </c>
      <c r="AC62" s="78" t="n">
        <v>32.4977852172036</v>
      </c>
      <c r="AD62" s="78" t="n">
        <v>33.4267919679722</v>
      </c>
      <c r="AE62" s="78" t="n">
        <v>34.3308543857048</v>
      </c>
      <c r="AF62" s="78" t="n">
        <v>35.2097649124598</v>
      </c>
      <c r="AG62" s="78" t="n">
        <v>36.0632976864739</v>
      </c>
      <c r="AH62" s="78" t="n">
        <v>36.8912064849672</v>
      </c>
      <c r="AI62" s="78" t="n">
        <v>37.6932223405563</v>
      </c>
      <c r="AJ62" s="78" t="n">
        <v>38.4690507623589</v>
      </c>
      <c r="AK62" s="78" t="n">
        <v>39.2183684743122</v>
      </c>
      <c r="AL62" s="78" t="n">
        <v>39.9408195584602</v>
      </c>
      <c r="AM62" s="78" t="n">
        <v>40.6360108574959</v>
      </c>
      <c r="AN62" s="78" t="n">
        <v>41.3035064449132</v>
      </c>
      <c r="AO62" s="78" t="n">
        <v>42.0194490498501</v>
      </c>
      <c r="AP62" s="78" t="n">
        <v>42.7571482439241</v>
      </c>
      <c r="AQ62" s="78" t="n">
        <v>43.4696575417045</v>
      </c>
      <c r="AR62" s="78" t="n">
        <v>44.1560527103294</v>
      </c>
      <c r="AS62" s="78" t="n">
        <v>44.8152995846131</v>
      </c>
      <c r="AT62" s="78" t="n">
        <v>45.4462303603667</v>
      </c>
      <c r="AU62" s="78" t="n">
        <v>46.0475120402789</v>
      </c>
      <c r="AV62" s="78" t="n">
        <v>46.6176033352279</v>
      </c>
      <c r="AW62" s="78" t="n">
        <v>47.1546939393154</v>
      </c>
      <c r="AX62" s="78" t="n">
        <v>47.6566156457026</v>
      </c>
      <c r="AY62" s="78" t="n">
        <v>48.1207058563095</v>
      </c>
      <c r="AZ62" s="78" t="n">
        <v>48.5435845156157</v>
      </c>
      <c r="BA62" s="78" t="n">
        <v>48.9207573503787</v>
      </c>
      <c r="BB62" s="78" t="n">
        <v>49.2458179012242</v>
      </c>
      <c r="BC62" s="78" t="n">
        <v>49.5084885997971</v>
      </c>
      <c r="BD62" s="78" t="n">
        <v>49.6873159503872</v>
      </c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82"/>
      <c r="BV62" s="66" t="n">
        <f aca="false">MAX(C62:BU62)</f>
        <v>49.6873159503872</v>
      </c>
    </row>
    <row r="63" customFormat="false" ht="14.1" hidden="false" customHeight="true" outlineLevel="0" collapsed="false">
      <c r="A63" s="76" t="n">
        <v>34.3</v>
      </c>
      <c r="B63" s="77" t="n">
        <f aca="false">IF(A63-$E$3&lt;0,0,A63-$E$3)</f>
        <v>2.72</v>
      </c>
      <c r="C63" s="70" t="n">
        <v>0</v>
      </c>
      <c r="D63" s="78" t="n">
        <v>1.58846946288991</v>
      </c>
      <c r="E63" s="78" t="n">
        <v>3.15138321626672</v>
      </c>
      <c r="F63" s="78" t="n">
        <v>4.68201129803551</v>
      </c>
      <c r="G63" s="78" t="n">
        <v>6.15969265713448</v>
      </c>
      <c r="H63" s="78" t="n">
        <v>7.59627813484003</v>
      </c>
      <c r="I63" s="78" t="n">
        <v>9.01858535045599</v>
      </c>
      <c r="J63" s="78" t="n">
        <v>10.4330737719369</v>
      </c>
      <c r="K63" s="78" t="n">
        <v>11.8222578708406</v>
      </c>
      <c r="L63" s="78" t="n">
        <v>13.1861363986662</v>
      </c>
      <c r="M63" s="78" t="n">
        <v>14.5247051076969</v>
      </c>
      <c r="N63" s="78" t="n">
        <v>15.8396532237068</v>
      </c>
      <c r="O63" s="78" t="n">
        <v>17.1430646491546</v>
      </c>
      <c r="P63" s="78" t="n">
        <v>18.4235125944591</v>
      </c>
      <c r="Q63" s="78" t="n">
        <v>19.6809357255016</v>
      </c>
      <c r="R63" s="78" t="n">
        <v>20.9152678062721</v>
      </c>
      <c r="S63" s="78" t="n">
        <v>22.1264373563726</v>
      </c>
      <c r="T63" s="78" t="n">
        <v>23.3143672761927</v>
      </c>
      <c r="U63" s="78" t="n">
        <v>24.4789744358064</v>
      </c>
      <c r="V63" s="78" t="n">
        <v>25.6201692230341</v>
      </c>
      <c r="W63" s="78" t="n">
        <v>26.7378550454035</v>
      </c>
      <c r="X63" s="78" t="n">
        <v>27.831927779893</v>
      </c>
      <c r="Y63" s="78" t="n">
        <v>28.9022751633293</v>
      </c>
      <c r="Z63" s="78" t="n">
        <v>29.9487761150927</v>
      </c>
      <c r="AA63" s="78" t="n">
        <v>30.971299982314</v>
      </c>
      <c r="AB63" s="78" t="n">
        <v>31.9697056959628</v>
      </c>
      <c r="AC63" s="78" t="n">
        <v>32.9438408240475</v>
      </c>
      <c r="AD63" s="78" t="n">
        <v>33.8935405054676</v>
      </c>
      <c r="AE63" s="78" t="n">
        <v>34.8186262447458</v>
      </c>
      <c r="AF63" s="78" t="n">
        <v>35.7189045437371</v>
      </c>
      <c r="AG63" s="78" t="n">
        <v>36.5941653412236</v>
      </c>
      <c r="AH63" s="78" t="n">
        <v>37.4441802247405</v>
      </c>
      <c r="AI63" s="78" t="n">
        <v>38.2687003705857</v>
      </c>
      <c r="AJ63" s="78" t="n">
        <v>39.0674541571526</v>
      </c>
      <c r="AK63" s="78" t="n">
        <v>39.8401443826275</v>
      </c>
      <c r="AL63" s="78" t="n">
        <v>40.586444999522</v>
      </c>
      <c r="AM63" s="78" t="n">
        <v>41.3059972537365</v>
      </c>
      <c r="AN63" s="78" t="n">
        <v>41.9984050823637</v>
      </c>
      <c r="AO63" s="78" t="n">
        <v>42.6632295784988</v>
      </c>
      <c r="AP63" s="78" t="n">
        <v>43.4153061953633</v>
      </c>
      <c r="AQ63" s="78" t="n">
        <v>44.1528817513194</v>
      </c>
      <c r="AR63" s="78" t="n">
        <v>44.8652716327994</v>
      </c>
      <c r="AS63" s="78" t="n">
        <v>45.5515517618425</v>
      </c>
      <c r="AT63" s="78" t="n">
        <v>46.2106881465888</v>
      </c>
      <c r="AU63" s="78" t="n">
        <v>46.8415131785728</v>
      </c>
      <c r="AV63" s="78" t="n">
        <v>47.4426940838931</v>
      </c>
      <c r="AW63" s="78" t="n">
        <v>48.0126898317474</v>
      </c>
      <c r="AX63" s="78" t="n">
        <v>48.5496904196441</v>
      </c>
      <c r="AY63" s="78" t="n">
        <v>49.051528004135</v>
      </c>
      <c r="AZ63" s="78" t="n">
        <v>49.5155404333906</v>
      </c>
      <c r="BA63" s="78" t="n">
        <v>49.9383482183866</v>
      </c>
      <c r="BB63" s="78" t="n">
        <v>50.315457839119</v>
      </c>
      <c r="BC63" s="78" t="n">
        <v>50.6404639099339</v>
      </c>
      <c r="BD63" s="78" t="n">
        <v>50.9030905849928</v>
      </c>
      <c r="BE63" s="78" t="n">
        <v>51.0818879641836</v>
      </c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82"/>
      <c r="BV63" s="66" t="n">
        <f aca="false">MAX(C63:BU63)</f>
        <v>51.0818879641836</v>
      </c>
    </row>
    <row r="64" customFormat="false" ht="14.1" hidden="false" customHeight="true" outlineLevel="0" collapsed="false">
      <c r="A64" s="76" t="n">
        <v>34.35</v>
      </c>
      <c r="B64" s="77" t="n">
        <f aca="false">IF(A64-$E$3&lt;0,0,A64-$E$3)</f>
        <v>2.77</v>
      </c>
      <c r="C64" s="70" t="n">
        <v>0</v>
      </c>
      <c r="D64" s="78" t="n">
        <v>1.60296692957936</v>
      </c>
      <c r="E64" s="78" t="n">
        <v>3.18061387645379</v>
      </c>
      <c r="F64" s="78" t="n">
        <v>4.72746414853616</v>
      </c>
      <c r="G64" s="78" t="n">
        <v>6.22104271351877</v>
      </c>
      <c r="H64" s="78" t="n">
        <v>7.67388765023181</v>
      </c>
      <c r="I64" s="78" t="n">
        <v>9.10787399825353</v>
      </c>
      <c r="J64" s="78" t="n">
        <v>10.5380603799032</v>
      </c>
      <c r="K64" s="78" t="n">
        <v>11.943176023099</v>
      </c>
      <c r="L64" s="78" t="n">
        <v>13.3232200948233</v>
      </c>
      <c r="M64" s="78" t="n">
        <v>14.6781889234071</v>
      </c>
      <c r="N64" s="78" t="n">
        <v>16.0080758122076</v>
      </c>
      <c r="O64" s="78" t="n">
        <v>17.3268725883573</v>
      </c>
      <c r="P64" s="78" t="n">
        <v>18.6240523074572</v>
      </c>
      <c r="Q64" s="78" t="n">
        <v>19.8984344864248</v>
      </c>
      <c r="R64" s="78" t="n">
        <v>21.1499558784796</v>
      </c>
      <c r="S64" s="78" t="n">
        <v>22.3785483124008</v>
      </c>
      <c r="T64" s="78" t="n">
        <v>23.5841383492141</v>
      </c>
      <c r="U64" s="78" t="n">
        <v>24.7666469065007</v>
      </c>
      <c r="V64" s="78" t="n">
        <v>25.9259888463728</v>
      </c>
      <c r="W64" s="78" t="n">
        <v>27.0620725225546</v>
      </c>
      <c r="X64" s="78" t="n">
        <v>28.1747992812962</v>
      </c>
      <c r="Y64" s="78" t="n">
        <v>29.2640629099991</v>
      </c>
      <c r="Z64" s="78" t="n">
        <v>30.3297490264161</v>
      </c>
      <c r="AA64" s="78" t="n">
        <v>31.3717344000735</v>
      </c>
      <c r="AB64" s="78" t="n">
        <v>32.3898861960879</v>
      </c>
      <c r="AC64" s="78" t="n">
        <v>33.3840611297691</v>
      </c>
      <c r="AD64" s="78" t="n">
        <v>34.3541045182167</v>
      </c>
      <c r="AE64" s="78" t="n">
        <v>35.2998492124373</v>
      </c>
      <c r="AF64" s="78" t="n">
        <v>36.2211143901955</v>
      </c>
      <c r="AG64" s="78" t="n">
        <v>37.1177041856763</v>
      </c>
      <c r="AH64" s="78" t="n">
        <v>37.9894061268481</v>
      </c>
      <c r="AI64" s="78" t="n">
        <v>38.8359893448463</v>
      </c>
      <c r="AJ64" s="78" t="n">
        <v>39.6572025113023</v>
      </c>
      <c r="AK64" s="78" t="n">
        <v>40.4527714487228</v>
      </c>
      <c r="AL64" s="78" t="n">
        <v>41.2223963449207</v>
      </c>
      <c r="AM64" s="78" t="n">
        <v>41.9657484839197</v>
      </c>
      <c r="AN64" s="78" t="n">
        <v>42.682466380971</v>
      </c>
      <c r="AO64" s="78" t="n">
        <v>43.3721511758196</v>
      </c>
      <c r="AP64" s="78" t="n">
        <v>44.061843981051</v>
      </c>
      <c r="AQ64" s="78" t="n">
        <v>44.8236451259</v>
      </c>
      <c r="AR64" s="78" t="n">
        <v>45.5610970437382</v>
      </c>
      <c r="AS64" s="78" t="n">
        <v>46.2733675089178</v>
      </c>
      <c r="AT64" s="78" t="n">
        <v>46.9595325983792</v>
      </c>
      <c r="AU64" s="78" t="n">
        <v>47.618558493588</v>
      </c>
      <c r="AV64" s="78" t="n">
        <v>48.2492777818023</v>
      </c>
      <c r="AW64" s="78" t="n">
        <v>48.8503579125308</v>
      </c>
      <c r="AX64" s="78" t="n">
        <v>49.4202581132904</v>
      </c>
      <c r="AY64" s="78" t="n">
        <v>49.9571686849964</v>
      </c>
      <c r="AZ64" s="78" t="n">
        <v>50.458922147591</v>
      </c>
      <c r="BA64" s="78" t="n">
        <v>50.9228567954953</v>
      </c>
      <c r="BB64" s="78" t="n">
        <v>51.345593706181</v>
      </c>
      <c r="BC64" s="78" t="n">
        <v>51.7226401128829</v>
      </c>
      <c r="BD64" s="78" t="n">
        <v>52.0475917036672</v>
      </c>
      <c r="BE64" s="78" t="n">
        <v>52.3101743552121</v>
      </c>
      <c r="BF64" s="78" t="n">
        <v>52.4889417630037</v>
      </c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82"/>
      <c r="BV64" s="66" t="n">
        <f aca="false">MAX(C64:BU64)</f>
        <v>52.4889417630037</v>
      </c>
    </row>
    <row r="65" customFormat="false" ht="14.1" hidden="false" customHeight="true" outlineLevel="0" collapsed="false">
      <c r="A65" s="76" t="n">
        <v>34.4</v>
      </c>
      <c r="B65" s="77" t="n">
        <f aca="false">IF(A65-$E$3&lt;0,0,A65-$E$3)</f>
        <v>2.82</v>
      </c>
      <c r="C65" s="70" t="n">
        <v>0</v>
      </c>
      <c r="D65" s="78" t="n">
        <v>1.61732475957466</v>
      </c>
      <c r="E65" s="78" t="n">
        <v>3.20955900861098</v>
      </c>
      <c r="F65" s="78" t="n">
        <v>4.77245671545967</v>
      </c>
      <c r="G65" s="78" t="n">
        <v>6.28175977746744</v>
      </c>
      <c r="H65" s="78" t="n">
        <v>7.75068230699112</v>
      </c>
      <c r="I65" s="78" t="n">
        <v>9.19624339003262</v>
      </c>
      <c r="J65" s="78" t="n">
        <v>10.641952825461</v>
      </c>
      <c r="K65" s="78" t="n">
        <v>12.0628188630715</v>
      </c>
      <c r="L65" s="78" t="n">
        <v>13.4588410472826</v>
      </c>
      <c r="M65" s="78" t="n">
        <v>14.8300162326944</v>
      </c>
      <c r="N65" s="78" t="n">
        <v>16.1763384112034</v>
      </c>
      <c r="O65" s="78" t="n">
        <v>17.5086689648299</v>
      </c>
      <c r="P65" s="78" t="n">
        <v>18.822373397418</v>
      </c>
      <c r="Q65" s="78" t="n">
        <v>20.1135008881888</v>
      </c>
      <c r="R65" s="78" t="n">
        <v>21.381990977554</v>
      </c>
      <c r="S65" s="78" t="n">
        <v>22.6277785748943</v>
      </c>
      <c r="T65" s="78" t="n">
        <v>23.8507936434374</v>
      </c>
      <c r="U65" s="78" t="n">
        <v>25.0509608561594</v>
      </c>
      <c r="V65" s="78" t="n">
        <v>26.2281992192613</v>
      </c>
      <c r="W65" s="78" t="n">
        <v>27.3824216592579</v>
      </c>
      <c r="X65" s="78" t="n">
        <v>28.5135345691158</v>
      </c>
      <c r="Y65" s="78" t="n">
        <v>29.6214373081609</v>
      </c>
      <c r="Z65" s="78" t="n">
        <v>30.7060216496291</v>
      </c>
      <c r="AA65" s="78" t="n">
        <v>31.7671711687155</v>
      </c>
      <c r="AB65" s="78" t="n">
        <v>32.8047605627625</v>
      </c>
      <c r="AC65" s="78" t="n">
        <v>33.8186548937516</v>
      </c>
      <c r="AD65" s="78" t="n">
        <v>34.8087087414785</v>
      </c>
      <c r="AE65" s="78" t="n">
        <v>35.7747652536091</v>
      </c>
      <c r="AF65" s="78" t="n">
        <v>36.7166550761309</v>
      </c>
      <c r="AG65" s="78" t="n">
        <v>37.6341951443968</v>
      </c>
      <c r="AH65" s="78" t="n">
        <v>38.5271873108222</v>
      </c>
      <c r="AI65" s="78" t="n">
        <v>39.3954167801062</v>
      </c>
      <c r="AJ65" s="78" t="n">
        <v>40.23865031627</v>
      </c>
      <c r="AK65" s="78" t="n">
        <v>41.0566341774145</v>
      </c>
      <c r="AL65" s="78" t="n">
        <v>41.849091723265</v>
      </c>
      <c r="AM65" s="78" t="n">
        <v>42.6157206264704</v>
      </c>
      <c r="AN65" s="78" t="n">
        <v>43.3561896000287</v>
      </c>
      <c r="AO65" s="78" t="n">
        <v>44.0701345284254</v>
      </c>
      <c r="AP65" s="78" t="n">
        <v>44.757153856552</v>
      </c>
      <c r="AQ65" s="78" t="n">
        <v>45.4826684838476</v>
      </c>
      <c r="AR65" s="78" t="n">
        <v>46.2443419082887</v>
      </c>
      <c r="AS65" s="78" t="n">
        <v>46.9816701880091</v>
      </c>
      <c r="AT65" s="78" t="n">
        <v>47.6938212368883</v>
      </c>
      <c r="AU65" s="78" t="n">
        <v>48.3798712867679</v>
      </c>
      <c r="AV65" s="78" t="n">
        <v>49.0387866924392</v>
      </c>
      <c r="AW65" s="78" t="n">
        <v>49.6694002368839</v>
      </c>
      <c r="AX65" s="78" t="n">
        <v>50.2703795930205</v>
      </c>
      <c r="AY65" s="78" t="n">
        <v>50.8401842466855</v>
      </c>
      <c r="AZ65" s="78" t="n">
        <v>51.3770048022006</v>
      </c>
      <c r="BA65" s="78" t="n">
        <v>51.878674142899</v>
      </c>
      <c r="BB65" s="78" t="n">
        <v>52.342531009452</v>
      </c>
      <c r="BC65" s="78" t="n">
        <v>52.7651970458275</v>
      </c>
      <c r="BD65" s="78" t="n">
        <v>53.1421802384988</v>
      </c>
      <c r="BE65" s="78" t="n">
        <v>53.4670773492524</v>
      </c>
      <c r="BF65" s="78" t="n">
        <v>53.7296159772834</v>
      </c>
      <c r="BG65" s="78" t="n">
        <v>53.9083534136757</v>
      </c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82"/>
      <c r="BV65" s="66" t="n">
        <f aca="false">MAX(C65:BU65)</f>
        <v>53.9083534136757</v>
      </c>
    </row>
    <row r="66" customFormat="false" ht="14.1" hidden="false" customHeight="true" outlineLevel="0" collapsed="false">
      <c r="A66" s="76" t="n">
        <v>34.45</v>
      </c>
      <c r="B66" s="77" t="n">
        <f aca="false">IF(A66-$E$3&lt;0,0,A66-$E$3)</f>
        <v>2.87</v>
      </c>
      <c r="C66" s="70" t="n">
        <v>0</v>
      </c>
      <c r="D66" s="78" t="n">
        <v>1.63154664000683</v>
      </c>
      <c r="E66" s="78" t="n">
        <v>3.23822626010536</v>
      </c>
      <c r="F66" s="78" t="n">
        <v>4.81700174595349</v>
      </c>
      <c r="G66" s="78" t="n">
        <v>6.34186166463304</v>
      </c>
      <c r="H66" s="78" t="n">
        <v>7.82668536950396</v>
      </c>
      <c r="I66" s="78" t="n">
        <v>9.28371940654003</v>
      </c>
      <c r="J66" s="78" t="n">
        <v>10.7447822541783</v>
      </c>
      <c r="K66" s="78" t="n">
        <v>12.1812230777798</v>
      </c>
      <c r="L66" s="78" t="n">
        <v>13.5930417648477</v>
      </c>
      <c r="M66" s="78" t="n">
        <v>14.9802356512438</v>
      </c>
      <c r="N66" s="78" t="n">
        <v>16.3427993605234</v>
      </c>
      <c r="O66" s="78" t="n">
        <v>17.6885137511607</v>
      </c>
      <c r="P66" s="78" t="n">
        <v>19.0185426705094</v>
      </c>
      <c r="Q66" s="78" t="n">
        <v>20.3262089036814</v>
      </c>
      <c r="R66" s="78" t="n">
        <v>21.6114545940869</v>
      </c>
      <c r="S66" s="78" t="n">
        <v>22.8742175237322</v>
      </c>
      <c r="T66" s="78" t="n">
        <v>24.1144308233851</v>
      </c>
      <c r="U66" s="78" t="n">
        <v>25.3320226567403</v>
      </c>
      <c r="V66" s="78" t="n">
        <v>26.5269158755653</v>
      </c>
      <c r="W66" s="78" t="n">
        <v>27.6990276423756</v>
      </c>
      <c r="X66" s="78" t="n">
        <v>28.8482690166711</v>
      </c>
      <c r="Y66" s="78" t="n">
        <v>29.9745445001662</v>
      </c>
      <c r="Z66" s="78" t="n">
        <v>31.0777515357301</v>
      </c>
      <c r="AA66" s="78" t="n">
        <v>32.1577799539029</v>
      </c>
      <c r="AB66" s="78" t="n">
        <v>33.2145113598389</v>
      </c>
      <c r="AC66" s="78" t="n">
        <v>34.2478184523079</v>
      </c>
      <c r="AD66" s="78" t="n">
        <v>35.2575642649124</v>
      </c>
      <c r="AE66" s="78" t="n">
        <v>36.2436013178908</v>
      </c>
      <c r="AF66" s="78" t="n">
        <v>37.2057706666923</v>
      </c>
      <c r="AG66" s="78" t="n">
        <v>38.1439008308277</v>
      </c>
      <c r="AH66" s="78" t="n">
        <v>39.057806583176</v>
      </c>
      <c r="AI66" s="78" t="n">
        <v>39.9472875757944</v>
      </c>
      <c r="AJ66" s="78" t="n">
        <v>40.812126773081</v>
      </c>
      <c r="AK66" s="78" t="n">
        <v>41.6520886565624</v>
      </c>
      <c r="AL66" s="78" t="n">
        <v>42.4669171571811</v>
      </c>
      <c r="AM66" s="78" t="n">
        <v>43.2563332601211</v>
      </c>
      <c r="AN66" s="78" t="n">
        <v>44.0200322131001</v>
      </c>
      <c r="AO66" s="78" t="n">
        <v>44.7576802504589</v>
      </c>
      <c r="AP66" s="78" t="n">
        <v>45.46891072058</v>
      </c>
      <c r="AQ66" s="78" t="n">
        <v>46.1533194706389</v>
      </c>
      <c r="AR66" s="78" t="n">
        <v>46.9157301208226</v>
      </c>
      <c r="AS66" s="78" t="n">
        <v>47.6772758248558</v>
      </c>
      <c r="AT66" s="78" t="n">
        <v>48.4144804664583</v>
      </c>
      <c r="AU66" s="78" t="n">
        <v>49.1265120990372</v>
      </c>
      <c r="AV66" s="78" t="n">
        <v>49.812447109335</v>
      </c>
      <c r="AW66" s="78" t="n">
        <v>50.4712520254688</v>
      </c>
      <c r="AX66" s="78" t="n">
        <v>51.101759826144</v>
      </c>
      <c r="AY66" s="78" t="n">
        <v>51.7026384076886</v>
      </c>
      <c r="AZ66" s="78" t="n">
        <v>52.272347514259</v>
      </c>
      <c r="BA66" s="78" t="n">
        <v>52.8090780535833</v>
      </c>
      <c r="BB66" s="78" t="n">
        <v>53.3106632723854</v>
      </c>
      <c r="BC66" s="78" t="n">
        <v>53.7744423575871</v>
      </c>
      <c r="BD66" s="78" t="n">
        <v>54.1970375196524</v>
      </c>
      <c r="BE66" s="78" t="n">
        <v>54.5739574982932</v>
      </c>
      <c r="BF66" s="78" t="n">
        <v>54.8988001290162</v>
      </c>
      <c r="BG66" s="78" t="n">
        <v>55.1612947335331</v>
      </c>
      <c r="BH66" s="78" t="n">
        <v>55.3400021985262</v>
      </c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82"/>
      <c r="BV66" s="66" t="n">
        <f aca="false">MAX(C66:BU66)</f>
        <v>55.3400021985262</v>
      </c>
    </row>
    <row r="67" customFormat="false" ht="14.1" hidden="false" customHeight="true" outlineLevel="0" collapsed="false">
      <c r="A67" s="76" t="n">
        <v>34.5</v>
      </c>
      <c r="B67" s="77" t="n">
        <f aca="false">IF(A67-$E$3&lt;0,0,A67-$E$3)</f>
        <v>2.92</v>
      </c>
      <c r="C67" s="70" t="n">
        <v>0</v>
      </c>
      <c r="D67" s="78" t="n">
        <v>1.64563609635697</v>
      </c>
      <c r="E67" s="78" t="n">
        <v>3.26662293858281</v>
      </c>
      <c r="F67" s="78" t="n">
        <v>4.86111140459083</v>
      </c>
      <c r="G67" s="78" t="n">
        <v>6.40136536596849</v>
      </c>
      <c r="H67" s="78" t="n">
        <v>7.90191901363889</v>
      </c>
      <c r="I67" s="78" t="n">
        <v>9.37032672736183</v>
      </c>
      <c r="J67" s="78" t="n">
        <v>10.8465783526605</v>
      </c>
      <c r="K67" s="78" t="n">
        <v>12.2984236204711</v>
      </c>
      <c r="L67" s="78" t="n">
        <v>13.7258627303192</v>
      </c>
      <c r="M67" s="78" t="n">
        <v>15.1288934585701</v>
      </c>
      <c r="N67" s="78" t="n">
        <v>16.5075110088956</v>
      </c>
      <c r="O67" s="78" t="n">
        <v>17.8664639886883</v>
      </c>
      <c r="P67" s="78" t="n">
        <v>19.2126236378767</v>
      </c>
      <c r="Q67" s="78" t="n">
        <v>20.5366288234311</v>
      </c>
      <c r="R67" s="78" t="n">
        <v>21.8384241234855</v>
      </c>
      <c r="S67" s="78" t="n">
        <v>23.1179500030289</v>
      </c>
      <c r="T67" s="78" t="n">
        <v>24.3751425468121</v>
      </c>
      <c r="U67" s="78" t="n">
        <v>25.6099331688651</v>
      </c>
      <c r="V67" s="78" t="n">
        <v>26.8222482959765</v>
      </c>
      <c r="W67" s="78" t="n">
        <v>28.012009022113</v>
      </c>
      <c r="X67" s="78" t="n">
        <v>29.1791307303215</v>
      </c>
      <c r="Y67" s="78" t="n">
        <v>30.3235226781463</v>
      </c>
      <c r="Z67" s="78" t="n">
        <v>31.445087541985</v>
      </c>
      <c r="AA67" s="78" t="n">
        <v>32.5437209150973</v>
      </c>
      <c r="AB67" s="78" t="n">
        <v>33.6193107531262</v>
      </c>
      <c r="AC67" s="78" t="n">
        <v>34.6717367599768</v>
      </c>
      <c r="AD67" s="78" t="n">
        <v>35.7008697056759</v>
      </c>
      <c r="AE67" s="78" t="n">
        <v>36.7065706663633</v>
      </c>
      <c r="AF67" s="78" t="n">
        <v>37.6886901747747</v>
      </c>
      <c r="AG67" s="78" t="n">
        <v>38.6470672673935</v>
      </c>
      <c r="AH67" s="78" t="n">
        <v>39.5815284117608</v>
      </c>
      <c r="AI67" s="78" t="n">
        <v>40.4918862941135</v>
      </c>
      <c r="AJ67" s="78" t="n">
        <v>41.3779384433798</v>
      </c>
      <c r="AK67" s="78" t="n">
        <v>42.2394656623631</v>
      </c>
      <c r="AL67" s="78" t="n">
        <v>43.0762302303679</v>
      </c>
      <c r="AM67" s="78" t="n">
        <v>43.887973833114</v>
      </c>
      <c r="AN67" s="78" t="n">
        <v>44.6744151649506</v>
      </c>
      <c r="AO67" s="78" t="n">
        <v>45.4352471342621</v>
      </c>
      <c r="AP67" s="78" t="n">
        <v>46.1701335843557</v>
      </c>
      <c r="AQ67" s="78" t="n">
        <v>46.8787054173109</v>
      </c>
      <c r="AR67" s="78" t="n">
        <v>47.575910672871</v>
      </c>
      <c r="AS67" s="78" t="n">
        <v>48.3609112499455</v>
      </c>
      <c r="AT67" s="78" t="n">
        <v>49.1223292335708</v>
      </c>
      <c r="AU67" s="78" t="n">
        <v>49.8594102370555</v>
      </c>
      <c r="AV67" s="78" t="n">
        <v>50.571322453334</v>
      </c>
      <c r="AW67" s="78" t="n">
        <v>51.25714242405</v>
      </c>
      <c r="AX67" s="78" t="n">
        <v>51.9158368506464</v>
      </c>
      <c r="AY67" s="78" t="n">
        <v>52.5462389075519</v>
      </c>
      <c r="AZ67" s="78" t="n">
        <v>53.1470167145047</v>
      </c>
      <c r="BA67" s="78" t="n">
        <v>53.7166302739804</v>
      </c>
      <c r="BB67" s="78" t="n">
        <v>54.2532707971139</v>
      </c>
      <c r="BC67" s="78" t="n">
        <v>54.7547718940197</v>
      </c>
      <c r="BD67" s="78" t="n">
        <v>55.2184731978701</v>
      </c>
      <c r="BE67" s="78" t="n">
        <v>55.6409974856252</v>
      </c>
      <c r="BF67" s="78" t="n">
        <v>56.0178542502354</v>
      </c>
      <c r="BG67" s="78" t="n">
        <v>56.3426424009278</v>
      </c>
      <c r="BH67" s="78" t="n">
        <v>56.6050929819307</v>
      </c>
      <c r="BI67" s="78" t="n">
        <v>56.7837704755246</v>
      </c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82"/>
      <c r="BV67" s="66" t="n">
        <f aca="false">MAX(C67:BU67)</f>
        <v>56.7837704755246</v>
      </c>
    </row>
    <row r="68" customFormat="false" ht="14.1" hidden="false" customHeight="true" outlineLevel="0" collapsed="false">
      <c r="A68" s="76" t="n">
        <v>34.55</v>
      </c>
      <c r="B68" s="77" t="n">
        <f aca="false">IF(A68-$E$3&lt;0,0,A68-$E$3)</f>
        <v>2.97</v>
      </c>
      <c r="C68" s="70" t="n">
        <v>0</v>
      </c>
      <c r="D68" s="78" t="n">
        <v>1.65959650222485</v>
      </c>
      <c r="E68" s="78" t="n">
        <v>3.29475603275347</v>
      </c>
      <c r="F68" s="78" t="n">
        <v>4.90479730989958</v>
      </c>
      <c r="G68" s="78" t="n">
        <v>6.46028709997549</v>
      </c>
      <c r="H68" s="78" t="n">
        <v>7.97640439627639</v>
      </c>
      <c r="I68" s="78" t="n">
        <v>9.4560889073652</v>
      </c>
      <c r="J68" s="78" t="n">
        <v>10.947369442156</v>
      </c>
      <c r="K68" s="78" t="n">
        <v>12.4144538227212</v>
      </c>
      <c r="L68" s="78" t="n">
        <v>13.8573425324806</v>
      </c>
      <c r="M68" s="78" t="n">
        <v>15.2760337513334</v>
      </c>
      <c r="N68" s="78" t="n">
        <v>16.6705232162863</v>
      </c>
      <c r="O68" s="78" t="n">
        <v>18.0425739834987</v>
      </c>
      <c r="P68" s="78" t="n">
        <v>19.4046767379538</v>
      </c>
      <c r="Q68" s="78" t="n">
        <v>20.7448275063914</v>
      </c>
      <c r="R68" s="78" t="n">
        <v>22.0629731476322</v>
      </c>
      <c r="S68" s="78" t="n">
        <v>23.3590566363637</v>
      </c>
      <c r="T68" s="78" t="n">
        <v>24.6330168165493</v>
      </c>
      <c r="U68" s="78" t="n">
        <v>25.8847881337456</v>
      </c>
      <c r="V68" s="78" t="n">
        <v>27.1143003439949</v>
      </c>
      <c r="W68" s="78" t="n">
        <v>28.3214781966442</v>
      </c>
      <c r="X68" s="78" t="n">
        <v>29.5062410880638</v>
      </c>
      <c r="Y68" s="78" t="n">
        <v>30.6685026828066</v>
      </c>
      <c r="Z68" s="78" t="n">
        <v>31.8081704982343</v>
      </c>
      <c r="AA68" s="78" t="n">
        <v>32.9251454480328</v>
      </c>
      <c r="AB68" s="78" t="n">
        <v>34.0193213393236</v>
      </c>
      <c r="AC68" s="78" t="n">
        <v>35.0905843172274</v>
      </c>
      <c r="AD68" s="78" t="n">
        <v>36.1388122497171</v>
      </c>
      <c r="AE68" s="78" t="n">
        <v>37.1638740443794</v>
      </c>
      <c r="AF68" s="78" t="n">
        <v>38.1656288872259</v>
      </c>
      <c r="AG68" s="78" t="n">
        <v>39.1439253919056</v>
      </c>
      <c r="AH68" s="78" t="n">
        <v>40.0986006454866</v>
      </c>
      <c r="AI68" s="78" t="n">
        <v>41.0294791342852</v>
      </c>
      <c r="AJ68" s="78" t="n">
        <v>41.9363715298979</v>
      </c>
      <c r="AK68" s="78" t="n">
        <v>42.819073311452</v>
      </c>
      <c r="AL68" s="78" t="n">
        <v>43.6773631948882</v>
      </c>
      <c r="AM68" s="78" t="n">
        <v>44.511001333507</v>
      </c>
      <c r="AN68" s="78" t="n">
        <v>45.3197272456028</v>
      </c>
      <c r="AO68" s="78" t="n">
        <v>46.1032574141691</v>
      </c>
      <c r="AP68" s="78" t="n">
        <v>46.8612824895318</v>
      </c>
      <c r="AQ68" s="78" t="n">
        <v>47.5934640071627</v>
      </c>
      <c r="AR68" s="78" t="n">
        <v>48.2994305081028</v>
      </c>
      <c r="AS68" s="78" t="n">
        <v>49.0332282724567</v>
      </c>
      <c r="AT68" s="78" t="n">
        <v>49.8180971733743</v>
      </c>
      <c r="AU68" s="78" t="n">
        <v>50.5793874365917</v>
      </c>
      <c r="AV68" s="78" t="n">
        <v>51.3163448019585</v>
      </c>
      <c r="AW68" s="78" t="n">
        <v>52.0281376019366</v>
      </c>
      <c r="AX68" s="78" t="n">
        <v>52.7138425330708</v>
      </c>
      <c r="AY68" s="78" t="n">
        <v>53.3724264701297</v>
      </c>
      <c r="AZ68" s="78" t="n">
        <v>54.0027227832657</v>
      </c>
      <c r="BA68" s="78" t="n">
        <v>54.6033998156266</v>
      </c>
      <c r="BB68" s="78" t="n">
        <v>55.1729178280076</v>
      </c>
      <c r="BC68" s="78" t="n">
        <v>55.7094683349503</v>
      </c>
      <c r="BD68" s="78" t="n">
        <v>56.2108853099598</v>
      </c>
      <c r="BE68" s="78" t="n">
        <v>56.674508832459</v>
      </c>
      <c r="BF68" s="78" t="n">
        <v>57.0969622459039</v>
      </c>
      <c r="BG68" s="78" t="n">
        <v>57.4737557964835</v>
      </c>
      <c r="BH68" s="78" t="n">
        <v>57.7984894671452</v>
      </c>
      <c r="BI68" s="78" t="n">
        <v>58.0608960246341</v>
      </c>
      <c r="BJ68" s="78" t="n">
        <v>58.2395435468288</v>
      </c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82"/>
      <c r="BV68" s="66" t="n">
        <f aca="false">MAX(C68:BU68)</f>
        <v>58.2395435468288</v>
      </c>
    </row>
    <row r="69" customFormat="false" ht="14.1" hidden="false" customHeight="true" outlineLevel="0" collapsed="false">
      <c r="A69" s="76" t="n">
        <v>34.6</v>
      </c>
      <c r="B69" s="77" t="n">
        <f aca="false">IF(A69-$E$3&lt;0,0,A69-$E$3)</f>
        <v>3.02</v>
      </c>
      <c r="C69" s="70" t="n">
        <v>0</v>
      </c>
      <c r="D69" s="78" t="n">
        <v>1.67343108835095</v>
      </c>
      <c r="E69" s="78" t="n">
        <v>3.32263223157043</v>
      </c>
      <c r="F69" s="78" t="n">
        <v>4.9476133871652</v>
      </c>
      <c r="G69" s="78" t="n">
        <v>6.51864236079206</v>
      </c>
      <c r="H69" s="78" t="n">
        <v>8.05016171926568</v>
      </c>
      <c r="I69" s="78" t="n">
        <v>9.5428335499657</v>
      </c>
      <c r="J69" s="78" t="n">
        <v>11.047182564607</v>
      </c>
      <c r="K69" s="78" t="n">
        <v>12.5293454974257</v>
      </c>
      <c r="L69" s="78" t="n">
        <v>13.9875179872784</v>
      </c>
      <c r="M69" s="78" t="n">
        <v>15.4216985840158</v>
      </c>
      <c r="N69" s="78" t="n">
        <v>16.8318835154515</v>
      </c>
      <c r="O69" s="78" t="n">
        <v>18.2180665474475</v>
      </c>
      <c r="P69" s="78" t="n">
        <v>19.5947595398901</v>
      </c>
      <c r="Q69" s="78" t="n">
        <v>20.9508686092089</v>
      </c>
      <c r="R69" s="78" t="n">
        <v>22.2851716921173</v>
      </c>
      <c r="S69" s="78" t="n">
        <v>23.597614114352</v>
      </c>
      <c r="T69" s="78" t="n">
        <v>24.8881373010878</v>
      </c>
      <c r="U69" s="78" t="n">
        <v>26.1566785298081</v>
      </c>
      <c r="V69" s="78" t="n">
        <v>27.4031706620525</v>
      </c>
      <c r="W69" s="78" t="n">
        <v>28.6275418517078</v>
      </c>
      <c r="X69" s="78" t="n">
        <v>29.82971522719</v>
      </c>
      <c r="Y69" s="78" t="n">
        <v>31.0096085444877</v>
      </c>
      <c r="Z69" s="78" t="n">
        <v>32.1671338076051</v>
      </c>
      <c r="AA69" s="78" t="n">
        <v>33.3021968524268</v>
      </c>
      <c r="AB69" s="78" t="n">
        <v>34.4146968894224</v>
      </c>
      <c r="AC69" s="78" t="n">
        <v>35.5045259998941</v>
      </c>
      <c r="AD69" s="78" t="n">
        <v>36.5715685796169</v>
      </c>
      <c r="AE69" s="78" t="n">
        <v>37.615700722705</v>
      </c>
      <c r="AF69" s="78" t="n">
        <v>38.6367895373147</v>
      </c>
      <c r="AG69" s="78" t="n">
        <v>39.6346923833193</v>
      </c>
      <c r="AH69" s="78" t="n">
        <v>40.6092560202986</v>
      </c>
      <c r="AI69" s="78" t="n">
        <v>41.5603156520022</v>
      </c>
      <c r="AJ69" s="78" t="n">
        <v>42.487693850752</v>
      </c>
      <c r="AK69" s="78" t="n">
        <v>43.3911993419296</v>
      </c>
      <c r="AL69" s="78" t="n">
        <v>44.2706256245481</v>
      </c>
      <c r="AM69" s="78" t="n">
        <v>45.1257493987048</v>
      </c>
      <c r="AN69" s="78" t="n">
        <v>45.9563287641288</v>
      </c>
      <c r="AO69" s="78" t="n">
        <v>46.7621011456227</v>
      </c>
      <c r="AP69" s="78" t="n">
        <v>47.5427808903554</v>
      </c>
      <c r="AQ69" s="78" t="n">
        <v>48.2980564678327</v>
      </c>
      <c r="AR69" s="78" t="n">
        <v>49.027587184756</v>
      </c>
      <c r="AS69" s="78" t="n">
        <v>49.7309993021579</v>
      </c>
      <c r="AT69" s="78" t="n">
        <v>50.502438788999</v>
      </c>
      <c r="AU69" s="78" t="n">
        <v>51.2871760137597</v>
      </c>
      <c r="AV69" s="78" t="n">
        <v>52.0483385565692</v>
      </c>
      <c r="AW69" s="78" t="n">
        <v>52.7851722838181</v>
      </c>
      <c r="AX69" s="78" t="n">
        <v>53.4968456674959</v>
      </c>
      <c r="AY69" s="78" t="n">
        <v>54.1824355590483</v>
      </c>
      <c r="AZ69" s="78" t="n">
        <v>54.8409090065698</v>
      </c>
      <c r="BA69" s="78" t="n">
        <v>55.4710995759361</v>
      </c>
      <c r="BB69" s="78" t="n">
        <v>56.0716758337051</v>
      </c>
      <c r="BC69" s="78" t="n">
        <v>56.6410982989915</v>
      </c>
      <c r="BD69" s="78" t="n">
        <v>57.1775587897434</v>
      </c>
      <c r="BE69" s="78" t="n">
        <v>57.6788916428566</v>
      </c>
      <c r="BF69" s="78" t="n">
        <v>58.1424373840045</v>
      </c>
      <c r="BG69" s="78" t="n">
        <v>58.5648199231392</v>
      </c>
      <c r="BH69" s="78" t="n">
        <v>58.9415502596882</v>
      </c>
      <c r="BI69" s="78" t="n">
        <v>59.2662294503193</v>
      </c>
      <c r="BJ69" s="78" t="n">
        <v>59.5285919842942</v>
      </c>
      <c r="BK69" s="78" t="n">
        <v>59.7072095350897</v>
      </c>
      <c r="BL69" s="78"/>
      <c r="BM69" s="78"/>
      <c r="BN69" s="78"/>
      <c r="BO69" s="78"/>
      <c r="BP69" s="78"/>
      <c r="BQ69" s="78"/>
      <c r="BR69" s="78"/>
      <c r="BS69" s="78"/>
      <c r="BT69" s="78"/>
      <c r="BU69" s="82"/>
      <c r="BV69" s="66" t="n">
        <f aca="false">MAX(C69:BU69)</f>
        <v>59.7072095350897</v>
      </c>
    </row>
    <row r="70" customFormat="false" ht="14.1" hidden="false" customHeight="true" outlineLevel="0" collapsed="false">
      <c r="A70" s="76" t="n">
        <v>34.65</v>
      </c>
      <c r="B70" s="77" t="n">
        <f aca="false">IF(A70-$E$3&lt;0,0,A70-$E$3)</f>
        <v>3.07</v>
      </c>
      <c r="C70" s="70" t="n">
        <v>0</v>
      </c>
      <c r="D70" s="78" t="n">
        <v>1.68714295096053</v>
      </c>
      <c r="E70" s="78" t="n">
        <v>3.35025794195024</v>
      </c>
      <c r="F70" s="78" t="n">
        <v>4.98935472446299</v>
      </c>
      <c r="G70" s="78" t="n">
        <v>6.57644596251456</v>
      </c>
      <c r="H70" s="78" t="n">
        <v>8.12321028834244</v>
      </c>
      <c r="I70" s="78" t="n">
        <v>9.63143462948708</v>
      </c>
      <c r="J70" s="78" t="n">
        <v>11.1460435618722</v>
      </c>
      <c r="K70" s="78" t="n">
        <v>12.6431290335621</v>
      </c>
      <c r="L70" s="78" t="n">
        <v>14.116424249256</v>
      </c>
      <c r="M70" s="78" t="n">
        <v>15.5659280982064</v>
      </c>
      <c r="N70" s="78" t="n">
        <v>16.9916372603135</v>
      </c>
      <c r="O70" s="78" t="n">
        <v>18.3935460755456</v>
      </c>
      <c r="P70" s="78" t="n">
        <v>19.7829269300174</v>
      </c>
      <c r="Q70" s="78" t="n">
        <v>21.1548127961889</v>
      </c>
      <c r="R70" s="78" t="n">
        <v>22.5050864615903</v>
      </c>
      <c r="S70" s="78" t="n">
        <v>23.833695457481</v>
      </c>
      <c r="T70" s="78" t="n">
        <v>25.1405836272503</v>
      </c>
      <c r="U70" s="78" t="n">
        <v>26.4256908978596</v>
      </c>
      <c r="V70" s="78" t="n">
        <v>27.6889530321923</v>
      </c>
      <c r="W70" s="78" t="n">
        <v>28.9303013602524</v>
      </c>
      <c r="X70" s="78" t="n">
        <v>30.1496624868756</v>
      </c>
      <c r="Y70" s="78" t="n">
        <v>31.3469579732961</v>
      </c>
      <c r="Z70" s="78" t="n">
        <v>32.5221039895402</v>
      </c>
      <c r="AA70" s="78" t="n">
        <v>33.6750109341777</v>
      </c>
      <c r="AB70" s="78" t="n">
        <v>34.8055830174528</v>
      </c>
      <c r="AC70" s="78" t="n">
        <v>35.9137178032076</v>
      </c>
      <c r="AD70" s="78" t="n">
        <v>36.9993057042964</v>
      </c>
      <c r="AE70" s="78" t="n">
        <v>38.0622294253364</v>
      </c>
      <c r="AF70" s="78" t="n">
        <v>39.1023633456234</v>
      </c>
      <c r="AG70" s="78" t="n">
        <v>40.1195728338144</v>
      </c>
      <c r="AH70" s="78" t="n">
        <v>41.1137134845078</v>
      </c>
      <c r="AI70" s="78" t="n">
        <v>42.0846302650554</v>
      </c>
      <c r="AJ70" s="78" t="n">
        <v>43.0321565587547</v>
      </c>
      <c r="AK70" s="78" t="n">
        <v>43.9561130878792</v>
      </c>
      <c r="AL70" s="78" t="n">
        <v>44.8563066966782</v>
      </c>
      <c r="AM70" s="78" t="n">
        <v>45.7325289703316</v>
      </c>
      <c r="AN70" s="78" t="n">
        <v>46.5845546606434</v>
      </c>
      <c r="AO70" s="78" t="n">
        <v>47.4121398826645</v>
      </c>
      <c r="AP70" s="78" t="n">
        <v>48.2150200380266</v>
      </c>
      <c r="AQ70" s="78" t="n">
        <v>48.9929074099154</v>
      </c>
      <c r="AR70" s="78" t="n">
        <v>49.7454883604801</v>
      </c>
      <c r="AS70" s="78" t="n">
        <v>50.4724200428548</v>
      </c>
      <c r="AT70" s="78" t="n">
        <v>51.1759447104854</v>
      </c>
      <c r="AU70" s="78" t="n">
        <v>51.9834330491263</v>
      </c>
      <c r="AV70" s="78" t="n">
        <v>52.7680385977301</v>
      </c>
      <c r="AW70" s="78" t="n">
        <v>53.5290734201317</v>
      </c>
      <c r="AX70" s="78" t="n">
        <v>54.2657835092628</v>
      </c>
      <c r="AY70" s="78" t="n">
        <v>54.9773374766401</v>
      </c>
      <c r="AZ70" s="78" t="n">
        <v>55.6628123286108</v>
      </c>
      <c r="BA70" s="78" t="n">
        <v>56.3211752865948</v>
      </c>
      <c r="BB70" s="78" t="n">
        <v>56.9512601121915</v>
      </c>
      <c r="BC70" s="78" t="n">
        <v>57.5517355953686</v>
      </c>
      <c r="BD70" s="78" t="n">
        <v>58.1210625135604</v>
      </c>
      <c r="BE70" s="78" t="n">
        <v>58.6574329881215</v>
      </c>
      <c r="BF70" s="78" t="n">
        <v>59.1586817193384</v>
      </c>
      <c r="BG70" s="78" t="n">
        <v>59.6221496791349</v>
      </c>
      <c r="BH70" s="78" t="n">
        <v>60.0444613439594</v>
      </c>
      <c r="BI70" s="78" t="n">
        <v>60.4211284664779</v>
      </c>
      <c r="BJ70" s="78" t="n">
        <v>60.7457531770783</v>
      </c>
      <c r="BK70" s="78" t="n">
        <v>61.0080716875393</v>
      </c>
      <c r="BL70" s="78" t="n">
        <v>61.1866592669355</v>
      </c>
      <c r="BM70" s="78"/>
      <c r="BN70" s="78"/>
      <c r="BO70" s="78"/>
      <c r="BP70" s="78"/>
      <c r="BQ70" s="78"/>
      <c r="BR70" s="78"/>
      <c r="BS70" s="78"/>
      <c r="BT70" s="78"/>
      <c r="BU70" s="82"/>
      <c r="BV70" s="66" t="n">
        <f aca="false">MAX(C70:BU70)</f>
        <v>61.1866592669355</v>
      </c>
    </row>
    <row r="71" customFormat="false" ht="14.1" hidden="false" customHeight="true" outlineLevel="0" collapsed="false">
      <c r="A71" s="76" t="n">
        <v>34.7</v>
      </c>
      <c r="B71" s="77" t="n">
        <f aca="false">IF(A71-$E$3&lt;0,0,A71-$E$3)</f>
        <v>3.12</v>
      </c>
      <c r="C71" s="70" t="n">
        <v>0</v>
      </c>
      <c r="D71" s="78" t="n">
        <v>1.70073505949113</v>
      </c>
      <c r="E71" s="78" t="n">
        <v>3.3776393051689</v>
      </c>
      <c r="F71" s="78" t="n">
        <v>5.03072228919749</v>
      </c>
      <c r="G71" s="78" t="n">
        <v>6.6337120801078</v>
      </c>
      <c r="H71" s="78" t="n">
        <v>8.19556856748196</v>
      </c>
      <c r="I71" s="78" t="n">
        <v>9.71918564474918</v>
      </c>
      <c r="J71" s="78" t="n">
        <v>11.2439771487738</v>
      </c>
      <c r="K71" s="78" t="n">
        <v>12.7558334835135</v>
      </c>
      <c r="L71" s="78" t="n">
        <v>14.2440949141796</v>
      </c>
      <c r="M71" s="78" t="n">
        <v>15.7087606415978</v>
      </c>
      <c r="N71" s="78" t="n">
        <v>17.1498277624502</v>
      </c>
      <c r="O71" s="78" t="n">
        <v>18.5672911472465</v>
      </c>
      <c r="P71" s="78" t="n">
        <v>19.9692312830525</v>
      </c>
      <c r="Q71" s="78" t="n">
        <v>21.3567179319137</v>
      </c>
      <c r="R71" s="78" t="n">
        <v>22.7227810554696</v>
      </c>
      <c r="S71" s="78" t="n">
        <v>24.0673702567712</v>
      </c>
      <c r="T71" s="78" t="n">
        <v>25.390431647884</v>
      </c>
      <c r="U71" s="78" t="n">
        <v>26.6919076381481</v>
      </c>
      <c r="V71" s="78" t="n">
        <v>27.9717367051441</v>
      </c>
      <c r="W71" s="78" t="n">
        <v>29.2298531465413</v>
      </c>
      <c r="X71" s="78" t="n">
        <v>30.4661868107665</v>
      </c>
      <c r="Y71" s="78" t="n">
        <v>31.680662804155</v>
      </c>
      <c r="Z71" s="78" t="n">
        <v>32.8732011719253</v>
      </c>
      <c r="AA71" s="78" t="n">
        <v>34.0437165499436</v>
      </c>
      <c r="AB71" s="78" t="n">
        <v>35.1921177838101</v>
      </c>
      <c r="AC71" s="78" t="n">
        <v>36.3183075112811</v>
      </c>
      <c r="AD71" s="78" t="n">
        <v>37.422181703439</v>
      </c>
      <c r="AE71" s="78" t="n">
        <v>38.5036291593035</v>
      </c>
      <c r="AF71" s="78" t="n">
        <v>39.5625309477249</v>
      </c>
      <c r="AG71" s="78" t="n">
        <v>40.5987597893818</v>
      </c>
      <c r="AH71" s="78" t="n">
        <v>41.6121793704818</v>
      </c>
      <c r="AI71" s="78" t="n">
        <v>42.6026435782858</v>
      </c>
      <c r="AJ71" s="78" t="n">
        <v>43.5699956467854</v>
      </c>
      <c r="AK71" s="78" t="n">
        <v>44.5140671986705</v>
      </c>
      <c r="AL71" s="78" t="n">
        <v>45.4346771670379</v>
      </c>
      <c r="AM71" s="78" t="n">
        <v>46.3316305769573</v>
      </c>
      <c r="AN71" s="78" t="n">
        <v>47.2047171628709</v>
      </c>
      <c r="AO71" s="78" t="n">
        <v>48.053709792591</v>
      </c>
      <c r="AP71" s="78" t="n">
        <v>48.878362662072</v>
      </c>
      <c r="AQ71" s="78" t="n">
        <v>49.6784092167147</v>
      </c>
      <c r="AR71" s="78" t="n">
        <v>50.4535597441085</v>
      </c>
      <c r="AS71" s="78" t="n">
        <v>51.2034985689784</v>
      </c>
      <c r="AT71" s="78" t="n">
        <v>51.927880762478</v>
      </c>
      <c r="AU71" s="78" t="n">
        <v>52.6687516513953</v>
      </c>
      <c r="AV71" s="78" t="n">
        <v>53.4761044735828</v>
      </c>
      <c r="AW71" s="78" t="n">
        <v>54.2605783460297</v>
      </c>
      <c r="AX71" s="78" t="n">
        <v>55.0214854480234</v>
      </c>
      <c r="AY71" s="78" t="n">
        <v>55.7580718990367</v>
      </c>
      <c r="AZ71" s="78" t="n">
        <v>56.4695064501136</v>
      </c>
      <c r="BA71" s="78" t="n">
        <v>57.1548662625026</v>
      </c>
      <c r="BB71" s="78" t="n">
        <v>57.813118730949</v>
      </c>
      <c r="BC71" s="78" t="n">
        <v>58.4430978127762</v>
      </c>
      <c r="BD71" s="78" t="n">
        <v>59.0434725213614</v>
      </c>
      <c r="BE71" s="78" t="n">
        <v>59.6127038924585</v>
      </c>
      <c r="BF71" s="78" t="n">
        <v>60.1489843508288</v>
      </c>
      <c r="BG71" s="78" t="n">
        <v>60.6501489601495</v>
      </c>
      <c r="BH71" s="78" t="n">
        <v>61.1135391385947</v>
      </c>
      <c r="BI71" s="78" t="n">
        <v>61.535779929109</v>
      </c>
      <c r="BJ71" s="78" t="n">
        <v>61.9123838375969</v>
      </c>
      <c r="BK71" s="78" t="n">
        <v>62.2369540681667</v>
      </c>
      <c r="BL71" s="78" t="n">
        <v>62.4992285551136</v>
      </c>
      <c r="BM71" s="78" t="n">
        <v>62.6777861631107</v>
      </c>
      <c r="BN71" s="78"/>
      <c r="BO71" s="78"/>
      <c r="BP71" s="78"/>
      <c r="BQ71" s="78"/>
      <c r="BR71" s="78"/>
      <c r="BS71" s="78"/>
      <c r="BT71" s="78"/>
      <c r="BU71" s="82"/>
      <c r="BV71" s="66" t="n">
        <f aca="false">MAX(C71:BU71)</f>
        <v>62.6777861631107</v>
      </c>
    </row>
    <row r="72" customFormat="false" ht="14.1" hidden="false" customHeight="true" outlineLevel="0" collapsed="false">
      <c r="A72" s="76" t="n">
        <v>34.75</v>
      </c>
      <c r="B72" s="77" t="n">
        <f aca="false">IF(A72-$E$3&lt;0,0,A72-$E$3)</f>
        <v>3.17</v>
      </c>
      <c r="C72" s="70" t="n">
        <v>0</v>
      </c>
      <c r="D72" s="78" t="n">
        <v>1.71421026375828</v>
      </c>
      <c r="E72" s="78" t="n">
        <v>3.40478221205247</v>
      </c>
      <c r="F72" s="78" t="n">
        <v>5.07172520411939</v>
      </c>
      <c r="G72" s="78" t="n">
        <v>6.69045428721752</v>
      </c>
      <c r="H72" s="78" t="n">
        <v>8.26725422911025</v>
      </c>
      <c r="I72" s="78" t="n">
        <v>9.80610862667554</v>
      </c>
      <c r="J72" s="78" t="n">
        <v>11.3410069805429</v>
      </c>
      <c r="K72" s="78" t="n">
        <v>12.8674866436501</v>
      </c>
      <c r="L72" s="78" t="n">
        <v>14.370562113689</v>
      </c>
      <c r="M72" s="78" t="n">
        <v>15.8502328776746</v>
      </c>
      <c r="N72" s="78" t="n">
        <v>17.3064964168359</v>
      </c>
      <c r="O72" s="78" t="n">
        <v>18.739348092431</v>
      </c>
      <c r="P72" s="78" t="n">
        <v>20.1537226195362</v>
      </c>
      <c r="Q72" s="78" t="n">
        <v>21.5566392582313</v>
      </c>
      <c r="R72" s="78" t="n">
        <v>22.9383161659789</v>
      </c>
      <c r="S72" s="78" t="n">
        <v>24.2987048945154</v>
      </c>
      <c r="T72" s="78" t="n">
        <v>25.6377536871431</v>
      </c>
      <c r="U72" s="78" t="n">
        <v>26.9554072822529</v>
      </c>
      <c r="V72" s="78" t="n">
        <v>28.2516067011478</v>
      </c>
      <c r="W72" s="78" t="n">
        <v>29.5262890185499</v>
      </c>
      <c r="X72" s="78" t="n">
        <v>30.7793871139632</v>
      </c>
      <c r="Y72" s="78" t="n">
        <v>32.0108294018319</v>
      </c>
      <c r="Z72" s="78" t="n">
        <v>33.22053953815</v>
      </c>
      <c r="AA72" s="78" t="n">
        <v>34.4084361008642</v>
      </c>
      <c r="AB72" s="78" t="n">
        <v>35.5744322410326</v>
      </c>
      <c r="AC72" s="78" t="n">
        <v>36.7184353012677</v>
      </c>
      <c r="AD72" s="78" t="n">
        <v>37.8403463974751</v>
      </c>
      <c r="AE72" s="78" t="n">
        <v>38.9400599592968</v>
      </c>
      <c r="AF72" s="78" t="n">
        <v>40.0174632239468</v>
      </c>
      <c r="AG72" s="78" t="n">
        <v>41.0724356772779</v>
      </c>
      <c r="AH72" s="78" t="n">
        <v>42.104848434894</v>
      </c>
      <c r="AI72" s="78" t="n">
        <v>43.1145635549034</v>
      </c>
      <c r="AJ72" s="78" t="n">
        <v>44.1014332724256</v>
      </c>
      <c r="AK72" s="78" t="n">
        <v>45.0652991441737</v>
      </c>
      <c r="AL72" s="78" t="n">
        <v>46.0059910892434</v>
      </c>
      <c r="AM72" s="78" t="n">
        <v>46.9233263095453</v>
      </c>
      <c r="AN72" s="78" t="n">
        <v>47.8171080699917</v>
      </c>
      <c r="AO72" s="78" t="n">
        <v>48.6871243143962</v>
      </c>
      <c r="AP72" s="78" t="n">
        <v>49.533146087839</v>
      </c>
      <c r="AQ72" s="78" t="n">
        <v>50.354925729656</v>
      </c>
      <c r="AR72" s="78" t="n">
        <v>51.1521947927896</v>
      </c>
      <c r="AS72" s="78" t="n">
        <v>51.9246616343841</v>
      </c>
      <c r="AT72" s="78" t="n">
        <v>52.6720086083634</v>
      </c>
      <c r="AU72" s="78" t="n">
        <v>53.3938887721004</v>
      </c>
      <c r="AV72" s="78" t="n">
        <v>54.1731316678029</v>
      </c>
      <c r="AW72" s="78" t="n">
        <v>54.9803489735371</v>
      </c>
      <c r="AX72" s="78" t="n">
        <v>55.764691169827</v>
      </c>
      <c r="AY72" s="78" t="n">
        <v>56.5254705514129</v>
      </c>
      <c r="AZ72" s="78" t="n">
        <v>57.2619333643083</v>
      </c>
      <c r="BA72" s="78" t="n">
        <v>57.9732484990849</v>
      </c>
      <c r="BB72" s="78" t="n">
        <v>58.658493271892</v>
      </c>
      <c r="BC72" s="78" t="n">
        <v>59.316635250801</v>
      </c>
      <c r="BD72" s="78" t="n">
        <v>59.9465085888585</v>
      </c>
      <c r="BE72" s="78" t="n">
        <v>60.5467825228519</v>
      </c>
      <c r="BF72" s="78" t="n">
        <v>61.1159183468544</v>
      </c>
      <c r="BG72" s="78" t="n">
        <v>61.6521087890338</v>
      </c>
      <c r="BH72" s="78" t="n">
        <v>62.1531892764582</v>
      </c>
      <c r="BI72" s="78" t="n">
        <v>62.6165016735522</v>
      </c>
      <c r="BJ72" s="78" t="n">
        <v>63.0386715897562</v>
      </c>
      <c r="BK72" s="78" t="n">
        <v>63.4152122842136</v>
      </c>
      <c r="BL72" s="78" t="n">
        <v>63.7397280347527</v>
      </c>
      <c r="BM72" s="78" t="n">
        <v>64.0019584981857</v>
      </c>
      <c r="BN72" s="78" t="n">
        <v>64.1804861347835</v>
      </c>
      <c r="BO72" s="78"/>
      <c r="BP72" s="78"/>
      <c r="BQ72" s="78"/>
      <c r="BR72" s="78"/>
      <c r="BS72" s="78"/>
      <c r="BT72" s="78"/>
      <c r="BU72" s="82"/>
      <c r="BV72" s="66" t="n">
        <f aca="false">MAX(C72:BU72)</f>
        <v>64.1804861347835</v>
      </c>
    </row>
    <row r="73" customFormat="false" ht="14.1" hidden="false" customHeight="true" outlineLevel="0" collapsed="false">
      <c r="A73" s="76" t="n">
        <v>34.8</v>
      </c>
      <c r="B73" s="77" t="n">
        <f aca="false">IF(A73-$E$3&lt;0,0,A73-$E$3)</f>
        <v>3.22</v>
      </c>
      <c r="C73" s="70" t="n">
        <v>0</v>
      </c>
      <c r="D73" s="78" t="n">
        <v>1.72757130060831</v>
      </c>
      <c r="E73" s="78" t="n">
        <v>3.43169231706834</v>
      </c>
      <c r="F73" s="78" t="n">
        <v>5.11237222182411</v>
      </c>
      <c r="G73" s="78" t="n">
        <v>6.7466855911654</v>
      </c>
      <c r="H73" s="78" t="n">
        <v>8.33828420055044</v>
      </c>
      <c r="I73" s="78" t="n">
        <v>9.89222466899831</v>
      </c>
      <c r="J73" s="78" t="n">
        <v>11.4371557151793</v>
      </c>
      <c r="K73" s="78" t="n">
        <v>12.9781151287937</v>
      </c>
      <c r="L73" s="78" t="n">
        <v>14.495856602715</v>
      </c>
      <c r="M73" s="78" t="n">
        <v>15.9903798869653</v>
      </c>
      <c r="N73" s="78" t="n">
        <v>17.4616828178474</v>
      </c>
      <c r="O73" s="78" t="n">
        <v>18.9097612109696</v>
      </c>
      <c r="P73" s="78" t="n">
        <v>20.3364487508347</v>
      </c>
      <c r="Q73" s="78" t="n">
        <v>21.7546295571401</v>
      </c>
      <c r="R73" s="78" t="n">
        <v>23.1517497602529</v>
      </c>
      <c r="S73" s="78" t="n">
        <v>24.5277627470802</v>
      </c>
      <c r="T73" s="78" t="n">
        <v>25.8826187656231</v>
      </c>
      <c r="U73" s="78" t="n">
        <v>27.2162647423782</v>
      </c>
      <c r="V73" s="78" t="n">
        <v>28.5286440854604</v>
      </c>
      <c r="W73" s="78" t="n">
        <v>29.819696472005</v>
      </c>
      <c r="X73" s="78" t="n">
        <v>31.0893576182298</v>
      </c>
      <c r="Y73" s="78" t="n">
        <v>32.3375590303316</v>
      </c>
      <c r="Z73" s="78" t="n">
        <v>33.5642277341485</v>
      </c>
      <c r="AA73" s="78" t="n">
        <v>34.769285981249</v>
      </c>
      <c r="AB73" s="78" t="n">
        <v>35.9526509287818</v>
      </c>
      <c r="AC73" s="78" t="n">
        <v>37.1142342900495</v>
      </c>
      <c r="AD73" s="78" t="n">
        <v>38.2539419523306</v>
      </c>
      <c r="AE73" s="78" t="n">
        <v>39.3716735579584</v>
      </c>
      <c r="AF73" s="78" t="n">
        <v>40.4673220440627</v>
      </c>
      <c r="AG73" s="78" t="n">
        <v>41.5407731356574</v>
      </c>
      <c r="AH73" s="78" t="n">
        <v>42.5919047859088</v>
      </c>
      <c r="AI73" s="78" t="n">
        <v>43.6205865563946</v>
      </c>
      <c r="AJ73" s="78" t="n">
        <v>44.626678928942</v>
      </c>
      <c r="AK73" s="78" t="n">
        <v>45.6100325391535</v>
      </c>
      <c r="AL73" s="78" t="n">
        <v>46.5704873199339</v>
      </c>
      <c r="AM73" s="78" t="n">
        <v>47.507871541141</v>
      </c>
      <c r="AN73" s="78" t="n">
        <v>48.4220007287894</v>
      </c>
      <c r="AO73" s="78" t="n">
        <v>49.312676443906</v>
      </c>
      <c r="AP73" s="78" t="n">
        <v>50.179684896985</v>
      </c>
      <c r="AQ73" s="78" t="n">
        <v>51.0227953687802</v>
      </c>
      <c r="AR73" s="78" t="n">
        <v>51.8417584015765</v>
      </c>
      <c r="AS73" s="78" t="n">
        <v>52.6363037166602</v>
      </c>
      <c r="AT73" s="78" t="n">
        <v>53.4061378028462</v>
      </c>
      <c r="AU73" s="78" t="n">
        <v>54.150941106777</v>
      </c>
      <c r="AV73" s="78" t="n">
        <v>54.8703647370672</v>
      </c>
      <c r="AW73" s="78" t="n">
        <v>55.6889830633426</v>
      </c>
      <c r="AX73" s="78" t="n">
        <v>56.4960648526235</v>
      </c>
      <c r="AY73" s="78" t="n">
        <v>57.2802753727566</v>
      </c>
      <c r="AZ73" s="78" t="n">
        <v>58.0409270339346</v>
      </c>
      <c r="BA73" s="78" t="n">
        <v>58.777266208712</v>
      </c>
      <c r="BB73" s="78" t="n">
        <v>59.4884619271883</v>
      </c>
      <c r="BC73" s="78" t="n">
        <v>60.1735916604136</v>
      </c>
      <c r="BD73" s="78" t="n">
        <v>60.8316231497852</v>
      </c>
      <c r="BE73" s="78" t="n">
        <v>61.4613907440731</v>
      </c>
      <c r="BF73" s="78" t="n">
        <v>62.0615639034746</v>
      </c>
      <c r="BG73" s="78" t="n">
        <v>62.6306041803824</v>
      </c>
      <c r="BH73" s="78" t="n">
        <v>63.166704606371</v>
      </c>
      <c r="BI73" s="78" t="n">
        <v>63.6677009718991</v>
      </c>
      <c r="BJ73" s="78" t="n">
        <v>64.1309355876418</v>
      </c>
      <c r="BK73" s="78" t="n">
        <v>64.5530346295356</v>
      </c>
      <c r="BL73" s="78" t="n">
        <v>64.9295121099624</v>
      </c>
      <c r="BM73" s="78" t="n">
        <v>65.2539733804709</v>
      </c>
      <c r="BN73" s="78" t="n">
        <v>65.5161598203898</v>
      </c>
      <c r="BO73" s="78" t="n">
        <v>65.6946574855884</v>
      </c>
      <c r="BP73" s="78"/>
      <c r="BQ73" s="78"/>
      <c r="BR73" s="78"/>
      <c r="BS73" s="78"/>
      <c r="BT73" s="78"/>
      <c r="BU73" s="82"/>
      <c r="BV73" s="66" t="n">
        <f aca="false">MAX(C73:BU73)</f>
        <v>65.6946574855884</v>
      </c>
    </row>
    <row r="74" customFormat="false" ht="14.1" hidden="false" customHeight="true" outlineLevel="0" collapsed="false">
      <c r="A74" s="76" t="n">
        <v>34.85</v>
      </c>
      <c r="B74" s="77" t="n">
        <f aca="false">IF(A74-$E$3&lt;0,0,A74-$E$3)</f>
        <v>3.27</v>
      </c>
      <c r="C74" s="70" t="n">
        <v>0</v>
      </c>
      <c r="D74" s="78" t="n">
        <v>1.74082080010293</v>
      </c>
      <c r="E74" s="78" t="n">
        <v>3.45837505141338</v>
      </c>
      <c r="F74" s="78" t="n">
        <v>5.15267174546248</v>
      </c>
      <c r="G74" s="78" t="n">
        <v>6.8024184653795</v>
      </c>
      <c r="H74" s="78" t="n">
        <v>8.40867470704226</v>
      </c>
      <c r="I74" s="78" t="n">
        <v>9.97755398272802</v>
      </c>
      <c r="J74" s="78" t="n">
        <v>11.5324450711848</v>
      </c>
      <c r="K74" s="78" t="n">
        <v>13.0877444411213</v>
      </c>
      <c r="L74" s="78" t="n">
        <v>14.6200078403274</v>
      </c>
      <c r="M74" s="78" t="n">
        <v>16.1292352606343</v>
      </c>
      <c r="N74" s="78" t="n">
        <v>17.6154248664377</v>
      </c>
      <c r="O74" s="78" t="n">
        <v>19.0785728943572</v>
      </c>
      <c r="P74" s="78" t="n">
        <v>20.5186735458811</v>
      </c>
      <c r="Q74" s="78" t="n">
        <v>21.9507393009183</v>
      </c>
      <c r="R74" s="78" t="n">
        <v>23.3631372480517</v>
      </c>
      <c r="S74" s="78" t="n">
        <v>24.7546043715248</v>
      </c>
      <c r="T74" s="78" t="n">
        <v>26.1250928073415</v>
      </c>
      <c r="U74" s="78" t="n">
        <v>27.4745515403192</v>
      </c>
      <c r="V74" s="78" t="n">
        <v>28.8029262211226</v>
      </c>
      <c r="W74" s="78" t="n">
        <v>30.1101589689983</v>
      </c>
      <c r="X74" s="78" t="n">
        <v>31.3961881587702</v>
      </c>
      <c r="Y74" s="78" t="n">
        <v>32.6609481904728</v>
      </c>
      <c r="Z74" s="78" t="n">
        <v>33.9043692397944</v>
      </c>
      <c r="AA74" s="78" t="n">
        <v>35.1263769872634</v>
      </c>
      <c r="AB74" s="78" t="n">
        <v>36.326892323832</v>
      </c>
      <c r="AC74" s="78" t="n">
        <v>37.5058310301928</v>
      </c>
      <c r="AD74" s="78" t="n">
        <v>38.663103426787</v>
      </c>
      <c r="AE74" s="78" t="n">
        <v>39.7986139910267</v>
      </c>
      <c r="AF74" s="78" t="n">
        <v>40.9122609377369</v>
      </c>
      <c r="AG74" s="78" t="n">
        <v>42.0039357582192</v>
      </c>
      <c r="AH74" s="78" t="n">
        <v>43.0735227126172</v>
      </c>
      <c r="AI74" s="78" t="n">
        <v>44.1208982694142</v>
      </c>
      <c r="AJ74" s="78" t="n">
        <v>45.1459304848679</v>
      </c>
      <c r="AK74" s="78" t="n">
        <v>46.1484783139661</v>
      </c>
      <c r="AL74" s="78" t="n">
        <v>47.128390843005</v>
      </c>
      <c r="AM74" s="78" t="n">
        <v>48.0855064320979</v>
      </c>
      <c r="AN74" s="78" t="n">
        <v>49.0196517537281</v>
      </c>
      <c r="AO74" s="78" t="n">
        <v>49.9306407107675</v>
      </c>
      <c r="AP74" s="78" t="n">
        <v>50.8182732140489</v>
      </c>
      <c r="AQ74" s="78" t="n">
        <v>51.6823337954274</v>
      </c>
      <c r="AR74" s="78" t="n">
        <v>52.5225900270568</v>
      </c>
      <c r="AS74" s="78" t="n">
        <v>53.3387907110066</v>
      </c>
      <c r="AT74" s="78" t="n">
        <v>54.1306637949189</v>
      </c>
      <c r="AU74" s="78" t="n">
        <v>54.8979139585468</v>
      </c>
      <c r="AV74" s="78" t="n">
        <v>55.6402198018567</v>
      </c>
      <c r="AW74" s="78" t="n">
        <v>56.3870233039614</v>
      </c>
      <c r="AX74" s="78" t="n">
        <v>57.2162064414867</v>
      </c>
      <c r="AY74" s="78" t="n">
        <v>58.0231527143143</v>
      </c>
      <c r="AZ74" s="78" t="n">
        <v>58.8072315582904</v>
      </c>
      <c r="BA74" s="78" t="n">
        <v>59.5677554990606</v>
      </c>
      <c r="BB74" s="78" t="n">
        <v>60.3039710357202</v>
      </c>
      <c r="BC74" s="78" t="n">
        <v>61.0150473378961</v>
      </c>
      <c r="BD74" s="78" t="n">
        <v>61.7000620315397</v>
      </c>
      <c r="BE74" s="78" t="n">
        <v>62.3579830313737</v>
      </c>
      <c r="BF74" s="78" t="n">
        <v>62.987644881892</v>
      </c>
      <c r="BG74" s="78" t="n">
        <v>63.5877172667016</v>
      </c>
      <c r="BH74" s="78" t="n">
        <v>64.1566619965148</v>
      </c>
      <c r="BI74" s="78" t="n">
        <v>64.6926724063126</v>
      </c>
      <c r="BJ74" s="78" t="n">
        <v>65.1935846499444</v>
      </c>
      <c r="BK74" s="78" t="n">
        <v>65.6567414843358</v>
      </c>
      <c r="BL74" s="78" t="n">
        <v>66.0787696519194</v>
      </c>
      <c r="BM74" s="78" t="n">
        <v>66.4551839183157</v>
      </c>
      <c r="BN74" s="78" t="n">
        <v>66.7795907087935</v>
      </c>
      <c r="BO74" s="78" t="n">
        <v>67.0417331251985</v>
      </c>
      <c r="BP74" s="78" t="n">
        <v>67.2202008189979</v>
      </c>
      <c r="BQ74" s="78"/>
      <c r="BR74" s="78"/>
      <c r="BS74" s="78"/>
      <c r="BT74" s="78"/>
      <c r="BU74" s="82"/>
      <c r="BV74" s="66" t="n">
        <f aca="false">MAX(C74:BU74)</f>
        <v>67.2202008189979</v>
      </c>
    </row>
    <row r="75" customFormat="false" ht="14.1" hidden="false" customHeight="true" outlineLevel="0" collapsed="false">
      <c r="A75" s="76" t="n">
        <v>34.9</v>
      </c>
      <c r="B75" s="77" t="n">
        <f aca="false">IF(A75-$E$3&lt;0,0,A75-$E$3)</f>
        <v>3.32</v>
      </c>
      <c r="C75" s="70" t="n">
        <v>0</v>
      </c>
      <c r="D75" s="78" t="n">
        <v>1.75396129127451</v>
      </c>
      <c r="E75" s="78" t="n">
        <v>3.48483563518415</v>
      </c>
      <c r="F75" s="78" t="n">
        <v>5.19263184798463</v>
      </c>
      <c r="G75" s="78" t="n">
        <v>6.85766487948316</v>
      </c>
      <c r="H75" s="78" t="n">
        <v>8.47844131163689</v>
      </c>
      <c r="I75" s="78" t="n">
        <v>10.0621159466477</v>
      </c>
      <c r="J75" s="78" t="n">
        <v>11.6268958810821</v>
      </c>
      <c r="K75" s="78" t="n">
        <v>13.1963990340048</v>
      </c>
      <c r="L75" s="78" t="n">
        <v>14.743044064602</v>
      </c>
      <c r="M75" s="78" t="n">
        <v>16.2668311871091</v>
      </c>
      <c r="N75" s="78" t="n">
        <v>17.7677588692832</v>
      </c>
      <c r="O75" s="78" t="n">
        <v>19.245823738179</v>
      </c>
      <c r="P75" s="78" t="n">
        <v>20.7010204794566</v>
      </c>
      <c r="Q75" s="78" t="n">
        <v>22.145016790698</v>
      </c>
      <c r="R75" s="78" t="n">
        <v>23.5725316364522</v>
      </c>
      <c r="S75" s="78" t="n">
        <v>24.9792876775905</v>
      </c>
      <c r="T75" s="78" t="n">
        <v>26.3652388303294</v>
      </c>
      <c r="U75" s="78" t="n">
        <v>27.7303360180997</v>
      </c>
      <c r="V75" s="78" t="n">
        <v>29.0745270012553</v>
      </c>
      <c r="W75" s="78" t="n">
        <v>30.3977561937505</v>
      </c>
      <c r="X75" s="78" t="n">
        <v>31.6999644655012</v>
      </c>
      <c r="Y75" s="78" t="n">
        <v>32.9810889289854</v>
      </c>
      <c r="Z75" s="78" t="n">
        <v>34.241062708462</v>
      </c>
      <c r="AA75" s="78" t="n">
        <v>35.4798146899772</v>
      </c>
      <c r="AB75" s="78" t="n">
        <v>36.697269250089</v>
      </c>
      <c r="AC75" s="78" t="n">
        <v>37.8933459609635</v>
      </c>
      <c r="AD75" s="78" t="n">
        <v>39.0679592691756</v>
      </c>
      <c r="AE75" s="78" t="n">
        <v>40.2210181451709</v>
      </c>
      <c r="AF75" s="78" t="n">
        <v>41.3524256999087</v>
      </c>
      <c r="AG75" s="78" t="n">
        <v>42.4620787646882</v>
      </c>
      <c r="AH75" s="78" t="n">
        <v>43.5498674295575</v>
      </c>
      <c r="AI75" s="78" t="n">
        <v>44.6156745349816</v>
      </c>
      <c r="AJ75" s="78" t="n">
        <v>45.6593751105953</v>
      </c>
      <c r="AK75" s="78" t="n">
        <v>46.6808357538422</v>
      </c>
      <c r="AL75" s="78" t="n">
        <v>47.6799139400781</v>
      </c>
      <c r="AM75" s="78" t="n">
        <v>48.6564572542352</v>
      </c>
      <c r="AN75" s="78" t="n">
        <v>49.6103025323471</v>
      </c>
      <c r="AO75" s="78" t="n">
        <v>50.5412748990429</v>
      </c>
      <c r="AP75" s="78" t="n">
        <v>51.4491866844222</v>
      </c>
      <c r="AQ75" s="78" t="n">
        <v>52.3338362003882</v>
      </c>
      <c r="AR75" s="78" t="n">
        <v>53.1950063523671</v>
      </c>
      <c r="AS75" s="78" t="n">
        <v>54.0324630571216</v>
      </c>
      <c r="AT75" s="78" t="n">
        <v>54.8459534307726</v>
      </c>
      <c r="AU75" s="78" t="n">
        <v>55.6352037027106</v>
      </c>
      <c r="AV75" s="78" t="n">
        <v>56.3999168002149</v>
      </c>
      <c r="AW75" s="78" t="n">
        <v>57.1397695344441</v>
      </c>
      <c r="AX75" s="78" t="n">
        <v>57.9256607312084</v>
      </c>
      <c r="AY75" s="78" t="n">
        <v>58.7547046178793</v>
      </c>
      <c r="AZ75" s="78" t="n">
        <v>59.5615153742537</v>
      </c>
      <c r="BA75" s="78" t="n">
        <v>60.3454625420728</v>
      </c>
      <c r="BB75" s="78" t="n">
        <v>61.1058587624351</v>
      </c>
      <c r="BC75" s="78" t="n">
        <v>61.8419506609768</v>
      </c>
      <c r="BD75" s="78" t="n">
        <v>62.5529075468523</v>
      </c>
      <c r="BE75" s="78" t="n">
        <v>63.2378072009142</v>
      </c>
      <c r="BF75" s="78" t="n">
        <v>63.8956177112107</v>
      </c>
      <c r="BG75" s="78" t="n">
        <v>64.5251738179594</v>
      </c>
      <c r="BH75" s="78" t="n">
        <v>65.1251454281772</v>
      </c>
      <c r="BI75" s="78" t="n">
        <v>65.6939946108956</v>
      </c>
      <c r="BJ75" s="78" t="n">
        <v>66.2299150045027</v>
      </c>
      <c r="BK75" s="78" t="n">
        <v>66.7307431262382</v>
      </c>
      <c r="BL75" s="78" t="n">
        <v>67.1938221792783</v>
      </c>
      <c r="BM75" s="78" t="n">
        <v>67.6157794725517</v>
      </c>
      <c r="BN75" s="78" t="n">
        <v>67.9921305249174</v>
      </c>
      <c r="BO75" s="78" t="n">
        <v>68.3164828353645</v>
      </c>
      <c r="BP75" s="78" t="n">
        <v>68.5785812282555</v>
      </c>
      <c r="BQ75" s="78" t="n">
        <v>68.7570189506557</v>
      </c>
      <c r="BR75" s="78"/>
      <c r="BS75" s="78"/>
      <c r="BT75" s="78"/>
      <c r="BU75" s="82"/>
      <c r="BV75" s="66" t="n">
        <f aca="false">MAX(C75:BU75)</f>
        <v>68.7570189506557</v>
      </c>
    </row>
    <row r="76" customFormat="false" ht="14.1" hidden="false" customHeight="true" outlineLevel="0" collapsed="false">
      <c r="A76" s="76" t="n">
        <v>34.95</v>
      </c>
      <c r="B76" s="77" t="n">
        <f aca="false">IF(A76-$E$3&lt;0,0,A76-$E$3)</f>
        <v>3.37</v>
      </c>
      <c r="C76" s="70" t="n">
        <v>0</v>
      </c>
      <c r="D76" s="78" t="n">
        <v>1.76699520748867</v>
      </c>
      <c r="E76" s="78" t="n">
        <v>3.51107908870766</v>
      </c>
      <c r="F76" s="78" t="n">
        <v>5.23226029004374</v>
      </c>
      <c r="G76" s="78" t="n">
        <v>6.91243632724749</v>
      </c>
      <c r="H76" s="78" t="n">
        <v>8.54759895223932</v>
      </c>
      <c r="I76" s="78" t="n">
        <v>10.1459291541788</v>
      </c>
      <c r="J76" s="78" t="n">
        <v>11.7205281410882</v>
      </c>
      <c r="K76" s="78" t="n">
        <v>13.3041023712343</v>
      </c>
      <c r="L76" s="78" t="n">
        <v>14.8649923620407</v>
      </c>
      <c r="M76" s="78" t="n">
        <v>16.4031985323632</v>
      </c>
      <c r="N76" s="78" t="n">
        <v>17.9187196306245</v>
      </c>
      <c r="O76" s="78" t="n">
        <v>19.4115526462363</v>
      </c>
      <c r="P76" s="78" t="n">
        <v>20.8816927150492</v>
      </c>
      <c r="Q76" s="78" t="n">
        <v>22.3375082845532</v>
      </c>
      <c r="R76" s="78" t="n">
        <v>23.7799836727316</v>
      </c>
      <c r="S76" s="78" t="n">
        <v>25.2018680864429</v>
      </c>
      <c r="T76" s="78" t="n">
        <v>26.603117122398</v>
      </c>
      <c r="U76" s="78" t="n">
        <v>27.9836835320535</v>
      </c>
      <c r="V76" s="78" t="n">
        <v>29.3435170628907</v>
      </c>
      <c r="W76" s="78" t="n">
        <v>30.6825642877965</v>
      </c>
      <c r="X76" s="78" t="n">
        <v>32.0007684213959</v>
      </c>
      <c r="Y76" s="78" t="n">
        <v>33.2980691220511</v>
      </c>
      <c r="Z76" s="78" t="n">
        <v>34.5744022780807</v>
      </c>
      <c r="AA76" s="78" t="n">
        <v>35.829699776578</v>
      </c>
      <c r="AB76" s="78" t="n">
        <v>37.0638892529939</v>
      </c>
      <c r="AC76" s="78" t="n">
        <v>38.2768938194153</v>
      </c>
      <c r="AD76" s="78" t="n">
        <v>39.4686317691905</v>
      </c>
      <c r="AE76" s="78" t="n">
        <v>40.6390162552307</v>
      </c>
      <c r="AF76" s="78" t="n">
        <v>41.7879549389438</v>
      </c>
      <c r="AG76" s="78" t="n">
        <v>42.9153496063174</v>
      </c>
      <c r="AH76" s="78" t="n">
        <v>44.0210957471499</v>
      </c>
      <c r="AI76" s="78" t="n">
        <v>45.1050820928265</v>
      </c>
      <c r="AJ76" s="78" t="n">
        <v>46.1671901073137</v>
      </c>
      <c r="AK76" s="78" t="n">
        <v>47.207293425192</v>
      </c>
      <c r="AL76" s="78" t="n">
        <v>48.225257229527</v>
      </c>
      <c r="AM76" s="78" t="n">
        <v>49.220937561149</v>
      </c>
      <c r="AN76" s="78" t="n">
        <v>50.1941805494342</v>
      </c>
      <c r="AO76" s="78" t="n">
        <v>51.1448215528803</v>
      </c>
      <c r="AP76" s="78" t="n">
        <v>52.0726841955785</v>
      </c>
      <c r="AQ76" s="78" t="n">
        <v>52.9775792829834</v>
      </c>
      <c r="AR76" s="78" t="n">
        <v>53.8593035770528</v>
      </c>
      <c r="AS76" s="78" t="n">
        <v>54.7176384066695</v>
      </c>
      <c r="AT76" s="78" t="n">
        <v>55.5523480840456</v>
      </c>
      <c r="AU76" s="78" t="n">
        <v>56.3631780912055</v>
      </c>
      <c r="AV76" s="78" t="n">
        <v>57.1498529922137</v>
      </c>
      <c r="AW76" s="78" t="n">
        <v>57.9120740159467</v>
      </c>
      <c r="AX76" s="78" t="n">
        <v>58.6495162400467</v>
      </c>
      <c r="AY76" s="78" t="n">
        <v>59.4754779014813</v>
      </c>
      <c r="AZ76" s="78" t="n">
        <v>60.3043825372979</v>
      </c>
      <c r="BA76" s="78" t="n">
        <v>61.1110577772189</v>
      </c>
      <c r="BB76" s="78" t="n">
        <v>61.8948732688812</v>
      </c>
      <c r="BC76" s="78" t="n">
        <v>62.6551417688356</v>
      </c>
      <c r="BD76" s="78" t="n">
        <v>63.3911100292594</v>
      </c>
      <c r="BE76" s="78" t="n">
        <v>64.1019474988346</v>
      </c>
      <c r="BF76" s="78" t="n">
        <v>64.7867321133146</v>
      </c>
      <c r="BG76" s="78" t="n">
        <v>65.4444321340737</v>
      </c>
      <c r="BH76" s="78" t="n">
        <v>66.0738824970528</v>
      </c>
      <c r="BI76" s="78" t="n">
        <v>66.6737533326787</v>
      </c>
      <c r="BJ76" s="78" t="n">
        <v>67.2425069683025</v>
      </c>
      <c r="BK76" s="78" t="n">
        <v>67.7783373457187</v>
      </c>
      <c r="BL76" s="78" t="n">
        <v>68.2790813455579</v>
      </c>
      <c r="BM76" s="78" t="n">
        <v>68.7420826172468</v>
      </c>
      <c r="BN76" s="78" t="n">
        <v>69.16396903621</v>
      </c>
      <c r="BO76" s="78" t="n">
        <v>69.5402568745451</v>
      </c>
      <c r="BP76" s="78" t="n">
        <v>69.8645547049616</v>
      </c>
      <c r="BQ76" s="78" t="n">
        <v>70.1266090743386</v>
      </c>
      <c r="BR76" s="78" t="n">
        <v>70.3050168253396</v>
      </c>
      <c r="BS76" s="78"/>
      <c r="BT76" s="78"/>
      <c r="BU76" s="82"/>
      <c r="BV76" s="66" t="n">
        <f aca="false">MAX(C76:BU76)</f>
        <v>70.3050168253396</v>
      </c>
    </row>
    <row r="77" customFormat="false" ht="14.1" hidden="false" customHeight="true" outlineLevel="0" collapsed="false">
      <c r="A77" s="76" t="n">
        <v>35</v>
      </c>
      <c r="B77" s="77" t="n">
        <f aca="false">IF(A77-$E$3&lt;0,0,A77-$E$3)</f>
        <v>3.42</v>
      </c>
      <c r="C77" s="119" t="n">
        <v>0</v>
      </c>
      <c r="D77" s="78" t="n">
        <v>1.77992489144609</v>
      </c>
      <c r="E77" s="78" t="n">
        <v>3.53711024310138</v>
      </c>
      <c r="F77" s="78" t="n">
        <v>5.27156453667037</v>
      </c>
      <c r="G77" s="78" t="n">
        <v>6.96674385258721</v>
      </c>
      <c r="H77" s="78" t="n">
        <v>8.61616197604161</v>
      </c>
      <c r="I77" s="78" t="n">
        <v>10.2290114569296</v>
      </c>
      <c r="J77" s="78" t="n">
        <v>11.813361057273</v>
      </c>
      <c r="K77" s="78" t="n">
        <v>13.4108769820235</v>
      </c>
      <c r="L77" s="78" t="n">
        <v>14.9858787320161</v>
      </c>
      <c r="M77" s="78" t="n">
        <v>16.5383669144112</v>
      </c>
      <c r="N77" s="78" t="n">
        <v>18.0683405374455</v>
      </c>
      <c r="O77" s="78" t="n">
        <v>19.5757969270732</v>
      </c>
      <c r="P77" s="78" t="n">
        <v>21.0607316380844</v>
      </c>
      <c r="Q77" s="78" t="n">
        <v>22.528258116054</v>
      </c>
      <c r="R77" s="78" t="n">
        <v>23.9855419765267</v>
      </c>
      <c r="S77" s="78" t="n">
        <v>25.4223986773918</v>
      </c>
      <c r="T77" s="78" t="n">
        <v>26.8387854034678</v>
      </c>
      <c r="U77" s="78" t="n">
        <v>28.2346566319179</v>
      </c>
      <c r="V77" s="78" t="n">
        <v>29.6099639841105</v>
      </c>
      <c r="W77" s="78" t="n">
        <v>30.964656066595</v>
      </c>
      <c r="X77" s="78" t="n">
        <v>32.2986783001651</v>
      </c>
      <c r="Y77" s="78" t="n">
        <v>33.6119727358578</v>
      </c>
      <c r="Z77" s="78" t="n">
        <v>34.9044778566019</v>
      </c>
      <c r="AA77" s="78" t="n">
        <v>36.1761283630685</v>
      </c>
      <c r="AB77" s="78" t="n">
        <v>37.4268549421013</v>
      </c>
      <c r="AC77" s="78" t="n">
        <v>38.6565840158903</v>
      </c>
      <c r="AD77" s="78" t="n">
        <v>39.8652374698187</v>
      </c>
      <c r="AE77" s="78" t="n">
        <v>41.0527323566319</v>
      </c>
      <c r="AF77" s="78" t="n">
        <v>42.2189805742571</v>
      </c>
      <c r="AG77" s="78" t="n">
        <v>43.3638885142261</v>
      </c>
      <c r="AH77" s="78" t="n">
        <v>44.4873566772163</v>
      </c>
      <c r="AI77" s="78" t="n">
        <v>45.5892792517072</v>
      </c>
      <c r="AJ77" s="78" t="n">
        <v>46.6695436511439</v>
      </c>
      <c r="AK77" s="78" t="n">
        <v>47.7280300042804</v>
      </c>
      <c r="AL77" s="78" t="n">
        <v>48.7646105925167</v>
      </c>
      <c r="AM77" s="78" t="n">
        <v>49.7791492270273</v>
      </c>
      <c r="AN77" s="78" t="n">
        <v>50.7715005572449</v>
      </c>
      <c r="AO77" s="78" t="n">
        <v>51.7415093007886</v>
      </c>
      <c r="AP77" s="78" t="n">
        <v>52.6890093831231</v>
      </c>
      <c r="AQ77" s="78" t="n">
        <v>53.6138229730419</v>
      </c>
      <c r="AR77" s="78" t="n">
        <v>54.5157593973723</v>
      </c>
      <c r="AS77" s="78" t="n">
        <v>55.3946139149613</v>
      </c>
      <c r="AT77" s="78" t="n">
        <v>56.2501663258464</v>
      </c>
      <c r="AU77" s="78" t="n">
        <v>57.0821793862997</v>
      </c>
      <c r="AV77" s="78" t="n">
        <v>57.8903969938265</v>
      </c>
      <c r="AW77" s="78" t="n">
        <v>58.6745420977707</v>
      </c>
      <c r="AX77" s="78" t="n">
        <v>59.4343142803043</v>
      </c>
      <c r="AY77" s="78" t="n">
        <v>60.1859715701393</v>
      </c>
      <c r="AZ77" s="78" t="n">
        <v>61.0363818099668</v>
      </c>
      <c r="BA77" s="78" t="n">
        <v>61.8651471949289</v>
      </c>
      <c r="BB77" s="78" t="n">
        <v>62.6716869183967</v>
      </c>
      <c r="BC77" s="78" t="n">
        <v>63.455370733902</v>
      </c>
      <c r="BD77" s="78" t="n">
        <v>64.2155115134485</v>
      </c>
      <c r="BE77" s="78" t="n">
        <v>64.9513561357545</v>
      </c>
      <c r="BF77" s="78" t="n">
        <v>65.6620741890293</v>
      </c>
      <c r="BG77" s="78" t="n">
        <v>66.3467437639276</v>
      </c>
      <c r="BH77" s="78" t="n">
        <v>67.0043332951492</v>
      </c>
      <c r="BI77" s="78" t="n">
        <v>67.6336779143586</v>
      </c>
      <c r="BJ77" s="78" t="n">
        <v>68.2334479753927</v>
      </c>
      <c r="BK77" s="78" t="n">
        <v>68.8021060639218</v>
      </c>
      <c r="BL77" s="78" t="n">
        <v>69.3378464251473</v>
      </c>
      <c r="BM77" s="78" t="n">
        <v>69.8385063030902</v>
      </c>
      <c r="BN77" s="78" t="n">
        <v>70.3014297934277</v>
      </c>
      <c r="BO77" s="78" t="n">
        <v>70.7232453380807</v>
      </c>
      <c r="BP77" s="78" t="n">
        <v>71.0994699623852</v>
      </c>
      <c r="BQ77" s="78" t="n">
        <v>71.4237133127711</v>
      </c>
      <c r="BR77" s="78" t="n">
        <v>71.6857236586341</v>
      </c>
      <c r="BS77" s="78" t="n">
        <v>71.8641014382359</v>
      </c>
      <c r="BT77" s="78"/>
      <c r="BU77" s="82"/>
      <c r="BV77" s="66" t="n">
        <f aca="false">MAX(C77:BU77)</f>
        <v>71.8641014382359</v>
      </c>
    </row>
    <row r="78" customFormat="false" ht="14.1" hidden="false" customHeight="true" outlineLevel="0" collapsed="false">
      <c r="A78" s="76" t="n">
        <v>35.05</v>
      </c>
      <c r="B78" s="77" t="n">
        <f aca="false">IF(A78-$E$3&lt;0,0,A78-$E$3)</f>
        <v>3.47</v>
      </c>
      <c r="C78" s="119"/>
      <c r="D78" s="89" t="n">
        <v>1.79275259985281</v>
      </c>
      <c r="E78" s="78" t="n">
        <v>3.56293375012629</v>
      </c>
      <c r="F78" s="78" t="n">
        <v>5.31055177282025</v>
      </c>
      <c r="G78" s="78" t="n">
        <v>7.02059807376551</v>
      </c>
      <c r="H78" s="78" t="n">
        <v>8.68414417156824</v>
      </c>
      <c r="I78" s="78" t="n">
        <v>10.311380005208</v>
      </c>
      <c r="J78" s="78" t="n">
        <v>11.905413088503</v>
      </c>
      <c r="K78" s="78" t="n">
        <v>13.5167445121599</v>
      </c>
      <c r="L78" s="78" t="n">
        <v>15.1057281466708</v>
      </c>
      <c r="M78" s="78" t="n">
        <v>16.6723647725175</v>
      </c>
      <c r="N78" s="78" t="n">
        <v>18.2166536385719</v>
      </c>
      <c r="O78" s="78" t="n">
        <v>19.7385923835687</v>
      </c>
      <c r="P78" s="78" t="n">
        <v>21.2381769524638</v>
      </c>
      <c r="Q78" s="78" t="n">
        <v>22.717308804141</v>
      </c>
      <c r="R78" s="78" t="n">
        <v>24.1892531622377</v>
      </c>
      <c r="S78" s="78" t="n">
        <v>25.640930323688</v>
      </c>
      <c r="T78" s="78" t="n">
        <v>27.0722989757008</v>
      </c>
      <c r="U78" s="78" t="n">
        <v>28.4833152263381</v>
      </c>
      <c r="V78" s="78" t="n">
        <v>29.8739324660672</v>
      </c>
      <c r="W78" s="78" t="n">
        <v>31.244101219341</v>
      </c>
      <c r="X78" s="78" t="n">
        <v>32.5937689852811</v>
      </c>
      <c r="Y78" s="78" t="n">
        <v>33.9228800664327</v>
      </c>
      <c r="Z78" s="78" t="n">
        <v>35.2313753844412</v>
      </c>
      <c r="AA78" s="78" t="n">
        <v>36.5191922813607</v>
      </c>
      <c r="AB78" s="78" t="n">
        <v>37.7862643051485</v>
      </c>
      <c r="AC78" s="78" t="n">
        <v>39.032520977719</v>
      </c>
      <c r="AD78" s="78" t="n">
        <v>40.2578875437217</v>
      </c>
      <c r="AE78" s="78" t="n">
        <v>41.4622846979707</v>
      </c>
      <c r="AF78" s="78" t="n">
        <v>42.6456282891718</v>
      </c>
      <c r="AG78" s="78" t="n">
        <v>43.8078289972756</v>
      </c>
      <c r="AH78" s="78" t="n">
        <v>44.9487919814066</v>
      </c>
      <c r="AI78" s="78" t="n">
        <v>46.0684164948794</v>
      </c>
      <c r="AJ78" s="78" t="n">
        <v>47.1665954632991</v>
      </c>
      <c r="AK78" s="78" t="n">
        <v>48.2432150211333</v>
      </c>
      <c r="AL78" s="78" t="n">
        <v>49.2981540014247</v>
      </c>
      <c r="AM78" s="78" t="n">
        <v>50.3312833724566</v>
      </c>
      <c r="AN78" s="78" t="n">
        <v>51.3424656141624</v>
      </c>
      <c r="AO78" s="78" t="n">
        <v>52.3315540258411</v>
      </c>
      <c r="AP78" s="78" t="n">
        <v>53.2983919552608</v>
      </c>
      <c r="AQ78" s="78" t="n">
        <v>54.2428119374311</v>
      </c>
      <c r="AR78" s="78" t="n">
        <v>55.1646347291333</v>
      </c>
      <c r="AS78" s="78" t="n">
        <v>56.0636682225955</v>
      </c>
      <c r="AT78" s="78" t="n">
        <v>56.9397062183639</v>
      </c>
      <c r="AU78" s="78" t="n">
        <v>57.7925270332673</v>
      </c>
      <c r="AV78" s="78" t="n">
        <v>58.6218919141466</v>
      </c>
      <c r="AW78" s="78" t="n">
        <v>59.4275432214229</v>
      </c>
      <c r="AX78" s="78" t="n">
        <v>60.2092023381365</v>
      </c>
      <c r="AY78" s="78" t="n">
        <v>60.966567249219</v>
      </c>
      <c r="AZ78" s="78" t="n">
        <v>61.7580140754091</v>
      </c>
      <c r="BA78" s="78" t="n">
        <v>62.6082814275694</v>
      </c>
      <c r="BB78" s="78" t="n">
        <v>63.4369075616772</v>
      </c>
      <c r="BC78" s="78" t="n">
        <v>64.2433117686916</v>
      </c>
      <c r="BD78" s="78" t="n">
        <v>65.02686390804</v>
      </c>
      <c r="BE78" s="78" t="n">
        <v>65.7868769671786</v>
      </c>
      <c r="BF78" s="78" t="n">
        <v>66.5225979513667</v>
      </c>
      <c r="BG78" s="78" t="n">
        <v>67.2331965883411</v>
      </c>
      <c r="BH78" s="78" t="n">
        <v>67.9177511236577</v>
      </c>
      <c r="BI78" s="78" t="n">
        <v>68.5752301653418</v>
      </c>
      <c r="BJ78" s="78" t="n">
        <v>69.2044690407817</v>
      </c>
      <c r="BK78" s="78" t="n">
        <v>69.8041383272238</v>
      </c>
      <c r="BL78" s="78" t="n">
        <v>70.3727008686583</v>
      </c>
      <c r="BM78" s="78" t="n">
        <v>70.9083512136929</v>
      </c>
      <c r="BN78" s="78" t="n">
        <v>71.4089269697395</v>
      </c>
      <c r="BO78" s="78" t="n">
        <v>71.8717726787258</v>
      </c>
      <c r="BP78" s="78" t="n">
        <v>72.2935173490685</v>
      </c>
      <c r="BQ78" s="78" t="n">
        <v>72.6696787593425</v>
      </c>
      <c r="BR78" s="78" t="n">
        <v>72.9938676296977</v>
      </c>
      <c r="BS78" s="78" t="n">
        <v>73.2558339520468</v>
      </c>
      <c r="BT78" s="78" t="n">
        <v>73.4341817602493</v>
      </c>
      <c r="BU78" s="82"/>
      <c r="BV78" s="66" t="n">
        <f aca="false">MAX(C78:BU78)</f>
        <v>73.4341817602493</v>
      </c>
    </row>
    <row r="79" customFormat="false" ht="14.1" hidden="false" customHeight="true" outlineLevel="0" collapsed="false">
      <c r="A79" s="76" t="n">
        <v>35.1</v>
      </c>
      <c r="B79" s="77" t="n">
        <f aca="false">IF(A79-$E$3&lt;0,0,A79-$E$3)</f>
        <v>3.52</v>
      </c>
      <c r="C79" s="119"/>
      <c r="D79" s="89"/>
      <c r="E79" s="78" t="n">
        <v>3.58855409138958</v>
      </c>
      <c r="F79" s="78" t="n">
        <v>5.349228917886</v>
      </c>
      <c r="G79" s="78" t="n">
        <v>7.07400920595529</v>
      </c>
      <c r="H79" s="78" t="n">
        <v>8.75155879853073</v>
      </c>
      <c r="I79" s="78" t="n">
        <v>10.3930512857517</v>
      </c>
      <c r="J79" s="78" t="n">
        <v>11.9986493265156</v>
      </c>
      <c r="K79" s="78" t="n">
        <v>13.6217257716217</v>
      </c>
      <c r="L79" s="78" t="n">
        <v>15.2245646066549</v>
      </c>
      <c r="M79" s="78" t="n">
        <v>16.8052194315667</v>
      </c>
      <c r="N79" s="78" t="n">
        <v>18.3636897182062</v>
      </c>
      <c r="O79" s="78" t="n">
        <v>19.8999733961917</v>
      </c>
      <c r="P79" s="78" t="n">
        <v>21.4140667741206</v>
      </c>
      <c r="Q79" s="78" t="n">
        <v>22.9059644556542</v>
      </c>
      <c r="R79" s="78" t="n">
        <v>24.3911619525419</v>
      </c>
      <c r="S79" s="78" t="n">
        <v>25.8575118183733</v>
      </c>
      <c r="T79" s="78" t="n">
        <v>27.3037108625381</v>
      </c>
      <c r="U79" s="78" t="n">
        <v>28.7297167360234</v>
      </c>
      <c r="V79" s="78" t="n">
        <v>30.1354845012876</v>
      </c>
      <c r="W79" s="78" t="n">
        <v>31.5209664935542</v>
      </c>
      <c r="X79" s="78" t="n">
        <v>32.8861121721204</v>
      </c>
      <c r="Y79" s="78" t="n">
        <v>34.2308679607556</v>
      </c>
      <c r="Z79" s="78" t="n">
        <v>35.5551770761593</v>
      </c>
      <c r="AA79" s="78" t="n">
        <v>36.8589793433241</v>
      </c>
      <c r="AB79" s="78" t="n">
        <v>38.1422109965159</v>
      </c>
      <c r="AC79" s="78" t="n">
        <v>39.4048044644228</v>
      </c>
      <c r="AD79" s="78" t="n">
        <v>40.6466881378452</v>
      </c>
      <c r="AE79" s="78" t="n">
        <v>41.8677861180908</v>
      </c>
      <c r="AF79" s="78" t="n">
        <v>43.0680179439987</v>
      </c>
      <c r="AG79" s="78" t="n">
        <v>44.2472982952405</v>
      </c>
      <c r="AH79" s="78" t="n">
        <v>45.4055366692209</v>
      </c>
      <c r="AI79" s="78" t="n">
        <v>46.5426370285289</v>
      </c>
      <c r="AJ79" s="78" t="n">
        <v>47.6584974154465</v>
      </c>
      <c r="AK79" s="78" t="n">
        <v>48.7530095295111</v>
      </c>
      <c r="AL79" s="78" t="n">
        <v>49.8260582635145</v>
      </c>
      <c r="AM79" s="78" t="n">
        <v>50.8775211926066</v>
      </c>
      <c r="AN79" s="78" t="n">
        <v>51.90726801031</v>
      </c>
      <c r="AO79" s="78" t="n">
        <v>52.9151599042353</v>
      </c>
      <c r="AP79" s="78" t="n">
        <v>53.9010488630531</v>
      </c>
      <c r="AQ79" s="78" t="n">
        <v>54.8647769048</v>
      </c>
      <c r="AR79" s="78" t="n">
        <v>55.8061752147954</v>
      </c>
      <c r="AS79" s="78" t="n">
        <v>56.7250631792488</v>
      </c>
      <c r="AT79" s="78" t="n">
        <v>57.6212472979404</v>
      </c>
      <c r="AU79" s="78" t="n">
        <v>58.494519956017</v>
      </c>
      <c r="AV79" s="78" t="n">
        <v>59.3446580307896</v>
      </c>
      <c r="AW79" s="78" t="n">
        <v>60.1714213041958</v>
      </c>
      <c r="AX79" s="78" t="n">
        <v>60.9745506449853</v>
      </c>
      <c r="AY79" s="78" t="n">
        <v>61.7537659162489</v>
      </c>
      <c r="AZ79" s="78" t="n">
        <v>62.5087635530341</v>
      </c>
      <c r="BA79" s="78" t="n">
        <v>63.3409631654962</v>
      </c>
      <c r="BB79" s="78" t="n">
        <v>64.1910876299893</v>
      </c>
      <c r="BC79" s="78" t="n">
        <v>65.0195745132428</v>
      </c>
      <c r="BD79" s="78" t="n">
        <v>65.8258432038039</v>
      </c>
      <c r="BE79" s="78" t="n">
        <v>66.6092636669954</v>
      </c>
      <c r="BF79" s="78" t="n">
        <v>67.3691490057261</v>
      </c>
      <c r="BG79" s="78" t="n">
        <v>68.1047463517964</v>
      </c>
      <c r="BH79" s="78" t="n">
        <v>68.8152255724704</v>
      </c>
      <c r="BI79" s="78" t="n">
        <v>69.4996650682051</v>
      </c>
      <c r="BJ79" s="78" t="n">
        <v>70.1570336203519</v>
      </c>
      <c r="BK79" s="78" t="n">
        <v>70.7861667520221</v>
      </c>
      <c r="BL79" s="78" t="n">
        <v>71.3857352638723</v>
      </c>
      <c r="BM79" s="78" t="n">
        <v>71.9542022582122</v>
      </c>
      <c r="BN79" s="78" t="n">
        <v>72.489762587056</v>
      </c>
      <c r="BO79" s="78" t="n">
        <v>72.9902542212063</v>
      </c>
      <c r="BP79" s="78" t="n">
        <v>73.4530221488413</v>
      </c>
      <c r="BQ79" s="78" t="n">
        <v>73.8746959448738</v>
      </c>
      <c r="BR79" s="78" t="n">
        <v>74.2507941411173</v>
      </c>
      <c r="BS79" s="78" t="n">
        <v>74.5749285314418</v>
      </c>
      <c r="BT79" s="78" t="n">
        <v>74.8368508302769</v>
      </c>
      <c r="BU79" s="82" t="n">
        <v>75.0151686670802</v>
      </c>
      <c r="BV79" s="66" t="n">
        <f aca="false">MAX(C79:BU79)</f>
        <v>75.0151686670802</v>
      </c>
    </row>
    <row r="80" customFormat="false" ht="14.1" hidden="false" customHeight="true" outlineLevel="0" collapsed="false">
      <c r="A80" s="76" t="n">
        <v>35.15</v>
      </c>
      <c r="B80" s="77" t="n">
        <f aca="false">IF(A80-$E$3&lt;0,0,A80-$E$3)</f>
        <v>3.57</v>
      </c>
      <c r="C80" s="119"/>
      <c r="D80" s="89"/>
      <c r="E80" s="78"/>
      <c r="F80" s="78" t="n">
        <v>5.38760263925666</v>
      </c>
      <c r="G80" s="78" t="n">
        <v>7.12698708229093</v>
      </c>
      <c r="H80" s="78" t="n">
        <v>8.81841861567237</v>
      </c>
      <c r="I80" s="78" t="n">
        <v>10.4740411569039</v>
      </c>
      <c r="J80" s="78" t="n">
        <v>12.0940139049462</v>
      </c>
      <c r="K80" s="78" t="n">
        <v>13.7258407789561</v>
      </c>
      <c r="L80" s="78" t="n">
        <v>15.3424111930487</v>
      </c>
      <c r="M80" s="78" t="n">
        <v>16.936957162004</v>
      </c>
      <c r="N80" s="78" t="n">
        <v>18.5094783643726</v>
      </c>
      <c r="O80" s="78" t="n">
        <v>20.0599730004574</v>
      </c>
      <c r="P80" s="78" t="n">
        <v>21.5884377180178</v>
      </c>
      <c r="Q80" s="78" t="n">
        <v>23.0948675332248</v>
      </c>
      <c r="R80" s="78" t="n">
        <v>24.5913112837928</v>
      </c>
      <c r="S80" s="78" t="n">
        <v>26.0721899910614</v>
      </c>
      <c r="T80" s="78" t="n">
        <v>27.5330719376302</v>
      </c>
      <c r="U80" s="78" t="n">
        <v>28.973916235669</v>
      </c>
      <c r="V80" s="78" t="n">
        <v>30.3946795295089</v>
      </c>
      <c r="W80" s="78" t="n">
        <v>31.7953158658495</v>
      </c>
      <c r="X80" s="78" t="n">
        <v>33.1757765548004</v>
      </c>
      <c r="Y80" s="78" t="n">
        <v>34.536010020928</v>
      </c>
      <c r="Z80" s="78" t="n">
        <v>35.8759616433784</v>
      </c>
      <c r="AA80" s="78" t="n">
        <v>37.1955735840461</v>
      </c>
      <c r="AB80" s="78" t="n">
        <v>38.4947846026344</v>
      </c>
      <c r="AC80" s="78" t="n">
        <v>39.773529857317</v>
      </c>
      <c r="AD80" s="78" t="n">
        <v>41.0317406895526</v>
      </c>
      <c r="AE80" s="78" t="n">
        <v>42.269344391422</v>
      </c>
      <c r="AF80" s="78" t="n">
        <v>43.4862639536521</v>
      </c>
      <c r="AG80" s="78" t="n">
        <v>44.6824177922487</v>
      </c>
      <c r="AH80" s="78" t="n">
        <v>45.8577194513832</v>
      </c>
      <c r="AI80" s="78" t="n">
        <v>47.0120772798566</v>
      </c>
      <c r="AJ80" s="78" t="n">
        <v>48.1453940780868</v>
      </c>
      <c r="AK80" s="78" t="n">
        <v>49.2575667121272</v>
      </c>
      <c r="AL80" s="78" t="n">
        <v>50.3484856907072</v>
      </c>
      <c r="AM80" s="78" t="n">
        <v>51.4180347006779</v>
      </c>
      <c r="AN80" s="78" t="n">
        <v>52.4660900955252</v>
      </c>
      <c r="AO80" s="78" t="n">
        <v>53.4925203307558</v>
      </c>
      <c r="AP80" s="78" t="n">
        <v>54.4971853389404</v>
      </c>
      <c r="AQ80" s="78" t="n">
        <v>55.4799358359666</v>
      </c>
      <c r="AR80" s="78" t="n">
        <v>56.440612548574</v>
      </c>
      <c r="AS80" s="78" t="n">
        <v>57.3790453514427</v>
      </c>
      <c r="AT80" s="78" t="n">
        <v>58.2950522999101</v>
      </c>
      <c r="AU80" s="78" t="n">
        <v>59.1884385416891</v>
      </c>
      <c r="AV80" s="78" t="n">
        <v>60.0589950876256</v>
      </c>
      <c r="AW80" s="78" t="n">
        <v>60.9064974173683</v>
      </c>
      <c r="AX80" s="78" t="n">
        <v>61.7307038906077</v>
      </c>
      <c r="AY80" s="78" t="n">
        <v>62.5313539279274</v>
      </c>
      <c r="AZ80" s="78" t="n">
        <v>63.3081659168753</v>
      </c>
      <c r="BA80" s="78" t="n">
        <v>64.0636532738887</v>
      </c>
      <c r="BB80" s="78" t="n">
        <v>64.9347315535024</v>
      </c>
      <c r="BC80" s="78" t="n">
        <v>65.7847131303283</v>
      </c>
      <c r="BD80" s="78" t="n">
        <v>66.6130607627274</v>
      </c>
      <c r="BE80" s="78" t="n">
        <v>67.4191939368352</v>
      </c>
      <c r="BF80" s="78" t="n">
        <v>68.2024827238698</v>
      </c>
      <c r="BG80" s="78" t="n">
        <v>68.9622403421926</v>
      </c>
      <c r="BH80" s="78" t="n">
        <v>69.697714050145</v>
      </c>
      <c r="BI80" s="78" t="n">
        <v>70.4080738545187</v>
      </c>
      <c r="BJ80" s="78" t="n">
        <v>71.0923983106716</v>
      </c>
      <c r="BK80" s="78" t="n">
        <v>71.7496563732809</v>
      </c>
      <c r="BL80" s="78" t="n">
        <v>72.3786837611815</v>
      </c>
      <c r="BM80" s="78" t="n">
        <v>72.9781514984398</v>
      </c>
      <c r="BN80" s="78" t="n">
        <v>73.5465229456851</v>
      </c>
      <c r="BO80" s="78" t="n">
        <v>74.0819932583381</v>
      </c>
      <c r="BP80" s="78" t="n">
        <v>74.5824007705921</v>
      </c>
      <c r="BQ80" s="78" t="n">
        <v>75.0450909168758</v>
      </c>
      <c r="BR80" s="78" t="n">
        <v>75.4666938385981</v>
      </c>
      <c r="BS80" s="78" t="n">
        <v>75.842728820811</v>
      </c>
      <c r="BT80" s="78" t="n">
        <v>76.1668087311049</v>
      </c>
      <c r="BU80" s="82" t="n">
        <v>76.4286870064259</v>
      </c>
      <c r="BV80" s="66" t="n">
        <f aca="false">MAX(C80:BU80)</f>
        <v>76.4286870064259</v>
      </c>
    </row>
    <row r="81" customFormat="false" ht="14.1" hidden="false" customHeight="true" outlineLevel="0" collapsed="false">
      <c r="A81" s="76" t="n">
        <v>35.2</v>
      </c>
      <c r="B81" s="77" t="n">
        <f aca="false">IF(A81-$E$3&lt;0,0,A81-$E$3)</f>
        <v>3.62</v>
      </c>
      <c r="C81" s="119"/>
      <c r="D81" s="89"/>
      <c r="E81" s="78"/>
      <c r="F81" s="78"/>
      <c r="G81" s="78" t="n">
        <v>7.1795411735316</v>
      </c>
      <c r="H81" s="78" t="n">
        <v>8.88473590676387</v>
      </c>
      <c r="I81" s="78" t="n">
        <v>10.554364881442</v>
      </c>
      <c r="J81" s="78" t="n">
        <v>12.1885839567255</v>
      </c>
      <c r="K81" s="78" t="n">
        <v>13.8291088026824</v>
      </c>
      <c r="L81" s="78" t="n">
        <v>15.4592901157839</v>
      </c>
      <c r="M81" s="78" t="n">
        <v>17.0676032357077</v>
      </c>
      <c r="N81" s="78" t="n">
        <v>18.6540480326911</v>
      </c>
      <c r="O81" s="78" t="n">
        <v>20.2186229590676</v>
      </c>
      <c r="P81" s="78" t="n">
        <v>21.7613249791431</v>
      </c>
      <c r="Q81" s="78" t="n">
        <v>23.2821494946635</v>
      </c>
      <c r="R81" s="78" t="n">
        <v>24.7897424040049</v>
      </c>
      <c r="S81" s="78" t="n">
        <v>26.2850098164363</v>
      </c>
      <c r="T81" s="78" t="n">
        <v>27.7604310445472</v>
      </c>
      <c r="U81" s="78" t="n">
        <v>29.2159665856358</v>
      </c>
      <c r="V81" s="78" t="n">
        <v>30.6515745821607</v>
      </c>
      <c r="W81" s="78" t="n">
        <v>32.0672107001383</v>
      </c>
      <c r="X81" s="78" t="n">
        <v>33.4628279991163</v>
      </c>
      <c r="Y81" s="78" t="n">
        <v>34.8383767929731</v>
      </c>
      <c r="Z81" s="78" t="n">
        <v>36.1938045007082</v>
      </c>
      <c r="AA81" s="78" t="n">
        <v>37.5290554862995</v>
      </c>
      <c r="AB81" s="78" t="n">
        <v>38.8440708865914</v>
      </c>
      <c r="AC81" s="78" t="n">
        <v>40.1387884260616</v>
      </c>
      <c r="AD81" s="78" t="n">
        <v>41.4131422171747</v>
      </c>
      <c r="AE81" s="78" t="n">
        <v>42.6670625448715</v>
      </c>
      <c r="AF81" s="78" t="n">
        <v>43.9004756335655</v>
      </c>
      <c r="AG81" s="78" t="n">
        <v>45.1133033948069</v>
      </c>
      <c r="AH81" s="78" t="n">
        <v>46.3054631535358</v>
      </c>
      <c r="AI81" s="78" t="n">
        <v>47.4768673505685</v>
      </c>
      <c r="AJ81" s="78" t="n">
        <v>48.6274232186374</v>
      </c>
      <c r="AK81" s="78" t="n">
        <v>49.7570324289303</v>
      </c>
      <c r="AL81" s="78" t="n">
        <v>50.8655907046335</v>
      </c>
      <c r="AM81" s="78" t="n">
        <v>51.9529873974675</v>
      </c>
      <c r="AN81" s="78" t="n">
        <v>53.0191050225965</v>
      </c>
      <c r="AO81" s="78" t="n">
        <v>54.0638187465706</v>
      </c>
      <c r="AP81" s="78" t="n">
        <v>55.0869958221025</v>
      </c>
      <c r="AQ81" s="78" t="n">
        <v>56.0884949624611</v>
      </c>
      <c r="AR81" s="78" t="n">
        <v>57.068165647028</v>
      </c>
      <c r="AS81" s="78" t="n">
        <v>58.0258473480876</v>
      </c>
      <c r="AT81" s="78" t="n">
        <v>58.9613686671143</v>
      </c>
      <c r="AU81" s="78" t="n">
        <v>59.8745463666273</v>
      </c>
      <c r="AV81" s="78" t="n">
        <v>60.7651842809802</v>
      </c>
      <c r="AW81" s="78" t="n">
        <v>61.6330720861126</v>
      </c>
      <c r="AX81" s="78" t="n">
        <v>62.4779839041327</v>
      </c>
      <c r="AY81" s="78" t="n">
        <v>63.2996767133727</v>
      </c>
      <c r="AZ81" s="78" t="n">
        <v>64.0978885279525</v>
      </c>
      <c r="BA81" s="78" t="n">
        <v>64.8723363024433</v>
      </c>
      <c r="BB81" s="78" t="n">
        <v>65.6683018803947</v>
      </c>
      <c r="BC81" s="78" t="n">
        <v>66.5392337258424</v>
      </c>
      <c r="BD81" s="78" t="n">
        <v>67.3890724150012</v>
      </c>
      <c r="BE81" s="78" t="n">
        <v>68.2172807965459</v>
      </c>
      <c r="BF81" s="78" t="n">
        <v>69.0232784542004</v>
      </c>
      <c r="BG81" s="78" t="n">
        <v>69.8064355650781</v>
      </c>
      <c r="BH81" s="78" t="n">
        <v>70.566065462993</v>
      </c>
      <c r="BI81" s="78" t="n">
        <v>71.3014155328276</v>
      </c>
      <c r="BJ81" s="78" t="n">
        <v>72.0116559209009</v>
      </c>
      <c r="BK81" s="78" t="n">
        <v>72.695865337472</v>
      </c>
      <c r="BL81" s="78" t="n">
        <v>73.3530129105438</v>
      </c>
      <c r="BM81" s="78" t="n">
        <v>73.9819345546748</v>
      </c>
      <c r="BN81" s="78" t="n">
        <v>74.5813015173413</v>
      </c>
      <c r="BO81" s="78" t="n">
        <v>75.1495774174919</v>
      </c>
      <c r="BP81" s="78" t="n">
        <v>75.684957713954</v>
      </c>
      <c r="BQ81" s="78" t="n">
        <v>76.1852811043118</v>
      </c>
      <c r="BR81" s="78" t="n">
        <v>76.6478934692441</v>
      </c>
      <c r="BS81" s="78" t="n">
        <v>77.0694255166563</v>
      </c>
      <c r="BT81" s="78" t="n">
        <v>77.4453972848386</v>
      </c>
      <c r="BU81" s="82" t="n">
        <v>77.7694227151019</v>
      </c>
      <c r="BV81" s="66" t="n">
        <f aca="false">MAX(C81:BU81)</f>
        <v>77.7694227151019</v>
      </c>
    </row>
    <row r="82" customFormat="false" ht="14.1" hidden="false" customHeight="true" outlineLevel="0" collapsed="false">
      <c r="A82" s="76" t="n">
        <v>35.25</v>
      </c>
      <c r="B82" s="77" t="n">
        <f aca="false">IF(A82-$E$3&lt;0,0,A82-$E$3)</f>
        <v>3.67</v>
      </c>
      <c r="C82" s="119"/>
      <c r="D82" s="89"/>
      <c r="E82" s="78"/>
      <c r="F82" s="78"/>
      <c r="G82" s="78"/>
      <c r="H82" s="78" t="n">
        <v>8.95052250489855</v>
      </c>
      <c r="I82" s="78" t="n">
        <v>10.6340371572476</v>
      </c>
      <c r="J82" s="78" t="n">
        <v>12.2823771972368</v>
      </c>
      <c r="K82" s="78" t="n">
        <v>13.9315483999599</v>
      </c>
      <c r="L82" s="78" t="n">
        <v>15.5752227588471</v>
      </c>
      <c r="M82" s="78" t="n">
        <v>17.1971819781295</v>
      </c>
      <c r="N82" s="78" t="n">
        <v>18.7974261058649</v>
      </c>
      <c r="O82" s="78" t="n">
        <v>20.3759538291744</v>
      </c>
      <c r="P82" s="78" t="n">
        <v>21.9327624079943</v>
      </c>
      <c r="Q82" s="78" t="n">
        <v>23.4678476047308</v>
      </c>
      <c r="R82" s="78" t="n">
        <v>24.9864949640484</v>
      </c>
      <c r="S82" s="78" t="n">
        <v>26.4960145151759</v>
      </c>
      <c r="T82" s="78" t="n">
        <v>27.985835108061</v>
      </c>
      <c r="U82" s="78" t="n">
        <v>29.4559185542799</v>
      </c>
      <c r="V82" s="78" t="n">
        <v>30.9062244164929</v>
      </c>
      <c r="W82" s="78" t="n">
        <v>32.3367098943813</v>
      </c>
      <c r="X82" s="78" t="n">
        <v>33.7473297028291</v>
      </c>
      <c r="Y82" s="78" t="n">
        <v>35.1380359416711</v>
      </c>
      <c r="Z82" s="78" t="n">
        <v>36.5087779562551</v>
      </c>
      <c r="AA82" s="78" t="n">
        <v>37.8595021879867</v>
      </c>
      <c r="AB82" s="78" t="n">
        <v>39.1901520139264</v>
      </c>
      <c r="AC82" s="78" t="n">
        <v>40.5006675744073</v>
      </c>
      <c r="AD82" s="78" t="n">
        <v>41.7909855875167</v>
      </c>
      <c r="AE82" s="78" t="n">
        <v>43.0610391491507</v>
      </c>
      <c r="AF82" s="78" t="n">
        <v>44.3107575171893</v>
      </c>
      <c r="AG82" s="78" t="n">
        <v>45.5400658781615</v>
      </c>
      <c r="AH82" s="78" t="n">
        <v>46.7488850945612</v>
      </c>
      <c r="AI82" s="78" t="n">
        <v>47.9371314307322</v>
      </c>
      <c r="AJ82" s="78" t="n">
        <v>49.1047162549665</v>
      </c>
      <c r="AK82" s="78" t="n">
        <v>50.2515457151339</v>
      </c>
      <c r="AL82" s="78" t="n">
        <v>51.3775203847864</v>
      </c>
      <c r="AM82" s="78" t="n">
        <v>52.4825348762412</v>
      </c>
      <c r="AN82" s="78" t="n">
        <v>53.5664774166275</v>
      </c>
      <c r="AO82" s="78" t="n">
        <v>54.6292293822767</v>
      </c>
      <c r="AP82" s="78" t="n">
        <v>55.6706647861112</v>
      </c>
      <c r="AQ82" s="78" t="n">
        <v>56.6906497118327</v>
      </c>
      <c r="AR82" s="78" t="n">
        <v>57.6890416876852</v>
      </c>
      <c r="AS82" s="78" t="n">
        <v>58.6656889913393</v>
      </c>
      <c r="AT82" s="78" t="n">
        <v>59.6204298759597</v>
      </c>
      <c r="AU82" s="78" t="n">
        <v>60.5530917057184</v>
      </c>
      <c r="AV82" s="78" t="n">
        <v>61.4634899868157</v>
      </c>
      <c r="AW82" s="78" t="n">
        <v>62.3514272773709</v>
      </c>
      <c r="AX82" s="78" t="n">
        <v>63.2166919562029</v>
      </c>
      <c r="AY82" s="78" t="n">
        <v>64.0590568263606</v>
      </c>
      <c r="AZ82" s="78" t="n">
        <v>64.8782775240356</v>
      </c>
      <c r="BA82" s="78" t="n">
        <v>65.674090696882</v>
      </c>
      <c r="BB82" s="78" t="n">
        <v>66.446211907321</v>
      </c>
      <c r="BC82" s="78" t="n">
        <v>67.2836004699729</v>
      </c>
      <c r="BD82" s="78" t="n">
        <v>68.1543858812546</v>
      </c>
      <c r="BE82" s="78" t="n">
        <v>69.0040816827463</v>
      </c>
      <c r="BF82" s="78" t="n">
        <v>69.8321508134365</v>
      </c>
      <c r="BG82" s="78" t="n">
        <v>70.6380129546378</v>
      </c>
      <c r="BH82" s="78" t="n">
        <v>71.4210383893585</v>
      </c>
      <c r="BI82" s="78" t="n">
        <v>72.1805405668656</v>
      </c>
      <c r="BJ82" s="78" t="n">
        <v>72.9157669985823</v>
      </c>
      <c r="BK82" s="78" t="n">
        <v>73.6258879703552</v>
      </c>
      <c r="BL82" s="78" t="n">
        <v>74.3099823473446</v>
      </c>
      <c r="BM82" s="78" t="n">
        <v>74.9670194308789</v>
      </c>
      <c r="BN82" s="78" t="n">
        <v>75.5958353312403</v>
      </c>
      <c r="BO82" s="78" t="n">
        <v>76.1951015193149</v>
      </c>
      <c r="BP82" s="78" t="n">
        <v>76.7632818723708</v>
      </c>
      <c r="BQ82" s="78" t="n">
        <v>77.2985721526422</v>
      </c>
      <c r="BR82" s="78" t="n">
        <v>77.7988114211036</v>
      </c>
      <c r="BS82" s="78" t="n">
        <v>78.2613460046847</v>
      </c>
      <c r="BT82" s="78" t="n">
        <v>78.6828071777866</v>
      </c>
      <c r="BU82" s="82" t="n">
        <v>79.0587157319384</v>
      </c>
      <c r="BV82" s="66" t="n">
        <f aca="false">MAX(C82:BU82)</f>
        <v>79.0587157319384</v>
      </c>
    </row>
    <row r="83" customFormat="false" ht="14.1" hidden="false" customHeight="true" outlineLevel="0" collapsed="false">
      <c r="A83" s="76" t="n">
        <v>35.3</v>
      </c>
      <c r="B83" s="77" t="n">
        <f aca="false">IF(A83-$E$3&lt;0,0,A83-$E$3)</f>
        <v>3.72</v>
      </c>
      <c r="C83" s="119"/>
      <c r="D83" s="89"/>
      <c r="E83" s="78"/>
      <c r="F83" s="78"/>
      <c r="G83" s="78"/>
      <c r="H83" s="78"/>
      <c r="I83" s="78" t="n">
        <v>10.7130721459866</v>
      </c>
      <c r="J83" s="78" t="n">
        <v>12.3754106906324</v>
      </c>
      <c r="K83" s="78" t="n">
        <v>14.0331774527377</v>
      </c>
      <c r="L83" s="78" t="n">
        <v>15.6902297225222</v>
      </c>
      <c r="M83" s="78" t="n">
        <v>17.3257168169978</v>
      </c>
      <c r="N83" s="78" t="n">
        <v>18.9396389492267</v>
      </c>
      <c r="O83" s="78" t="n">
        <v>20.5319950251627</v>
      </c>
      <c r="P83" s="78" t="n">
        <v>22.1027825810084</v>
      </c>
      <c r="Q83" s="78" t="n">
        <v>23.6519977167595</v>
      </c>
      <c r="R83" s="78" t="n">
        <v>25.1816071026225</v>
      </c>
      <c r="S83" s="78" t="n">
        <v>26.7052456479356</v>
      </c>
      <c r="T83" s="78" t="n">
        <v>28.209329237716</v>
      </c>
      <c r="U83" s="78" t="n">
        <v>29.6938209317329</v>
      </c>
      <c r="V83" s="78" t="n">
        <v>31.158681640246</v>
      </c>
      <c r="W83" s="78" t="n">
        <v>32.6038700168931</v>
      </c>
      <c r="X83" s="78" t="n">
        <v>34.0293423444261</v>
      </c>
      <c r="Y83" s="78" t="n">
        <v>35.4350524126833</v>
      </c>
      <c r="Z83" s="78" t="n">
        <v>36.8209513881181</v>
      </c>
      <c r="AA83" s="78" t="n">
        <v>38.1869876741328</v>
      </c>
      <c r="AB83" s="78" t="n">
        <v>39.5331067613828</v>
      </c>
      <c r="AC83" s="78" t="n">
        <v>40.8592510671237</v>
      </c>
      <c r="AD83" s="78" t="n">
        <v>42.1653597625651</v>
      </c>
      <c r="AE83" s="78" t="n">
        <v>43.4513685870764</v>
      </c>
      <c r="AF83" s="78" t="n">
        <v>44.717209647951</v>
      </c>
      <c r="AG83" s="78" t="n">
        <v>45.9628112042767</v>
      </c>
      <c r="AH83" s="78" t="n">
        <v>47.1880974332807</v>
      </c>
      <c r="AI83" s="78" t="n">
        <v>48.3929881773058</v>
      </c>
      <c r="AJ83" s="78" t="n">
        <v>49.5773986693407</v>
      </c>
      <c r="AK83" s="78" t="n">
        <v>50.741239234741</v>
      </c>
      <c r="AL83" s="78" t="n">
        <v>51.884414966461</v>
      </c>
      <c r="AM83" s="78" t="n">
        <v>53.0068253707377</v>
      </c>
      <c r="AN83" s="78" t="n">
        <v>54.1083639797266</v>
      </c>
      <c r="AO83" s="78" t="n">
        <v>55.1889179270761</v>
      </c>
      <c r="AP83" s="78" t="n">
        <v>56.248367481814</v>
      </c>
      <c r="AQ83" s="78" t="n">
        <v>57.2865855352006</v>
      </c>
      <c r="AR83" s="78" t="n">
        <v>58.3034370343467</v>
      </c>
      <c r="AS83" s="78" t="n">
        <v>59.298778355367</v>
      </c>
      <c r="AT83" s="78" t="n">
        <v>60.272456607612</v>
      </c>
      <c r="AU83" s="78" t="n">
        <v>61.2243088590381</v>
      </c>
      <c r="AV83" s="78" t="n">
        <v>62.1541612709705</v>
      </c>
      <c r="AW83" s="78" t="n">
        <v>63.0618281283178</v>
      </c>
      <c r="AX83" s="78" t="n">
        <v>63.9471107485934</v>
      </c>
      <c r="AY83" s="78" t="n">
        <v>64.8097962497573</v>
      </c>
      <c r="AZ83" s="78" t="n">
        <v>65.6496561527285</v>
      </c>
      <c r="BA83" s="78" t="n">
        <v>66.4664447891945</v>
      </c>
      <c r="BB83" s="78" t="n">
        <v>67.2598974787287</v>
      </c>
      <c r="BC83" s="78" t="n">
        <v>68.0297284307828</v>
      </c>
      <c r="BD83" s="78" t="n">
        <v>68.9094668956057</v>
      </c>
      <c r="BE83" s="78" t="n">
        <v>69.7801058727215</v>
      </c>
      <c r="BF83" s="78" t="n">
        <v>70.629658786546</v>
      </c>
      <c r="BG83" s="78" t="n">
        <v>71.4575886663819</v>
      </c>
      <c r="BH83" s="78" t="n">
        <v>72.2633152911298</v>
      </c>
      <c r="BI83" s="78" t="n">
        <v>73.0462090496936</v>
      </c>
      <c r="BJ83" s="78" t="n">
        <v>73.8055835067928</v>
      </c>
      <c r="BK83" s="78" t="n">
        <v>74.5406863003916</v>
      </c>
      <c r="BL83" s="78" t="n">
        <v>75.2506878558642</v>
      </c>
      <c r="BM83" s="78" t="n">
        <v>75.9346671932718</v>
      </c>
      <c r="BN83" s="78" t="n">
        <v>76.5915937872686</v>
      </c>
      <c r="BO83" s="78" t="n">
        <v>77.2203039438604</v>
      </c>
      <c r="BP83" s="78" t="n">
        <v>77.8194693573431</v>
      </c>
      <c r="BQ83" s="78" t="n">
        <v>78.3875541633044</v>
      </c>
      <c r="BR83" s="78" t="n">
        <v>78.9227544273849</v>
      </c>
      <c r="BS83" s="78" t="n">
        <v>79.4229095739501</v>
      </c>
      <c r="BT83" s="78" t="n">
        <v>79.8853663761799</v>
      </c>
      <c r="BU83" s="82" t="n">
        <v>80.3067566749716</v>
      </c>
      <c r="BV83" s="66" t="n">
        <f aca="false">MAX(C83:BU83)</f>
        <v>80.3067566749716</v>
      </c>
    </row>
    <row r="84" customFormat="false" ht="14.1" hidden="false" customHeight="true" outlineLevel="0" collapsed="false">
      <c r="A84" s="76" t="n">
        <v>35.35</v>
      </c>
      <c r="B84" s="77" t="n">
        <f aca="false">IF(A84-$E$3&lt;0,0,A84-$E$3)</f>
        <v>3.77</v>
      </c>
      <c r="C84" s="119"/>
      <c r="D84" s="89"/>
      <c r="E84" s="78"/>
      <c r="F84" s="78"/>
      <c r="G84" s="78"/>
      <c r="H84" s="78"/>
      <c r="I84" s="78"/>
      <c r="J84" s="78" t="n">
        <v>12.4677008826213</v>
      </c>
      <c r="K84" s="78" t="n">
        <v>14.1340132015829</v>
      </c>
      <c r="L84" s="78" t="n">
        <v>15.8043308629043</v>
      </c>
      <c r="M84" s="78" t="n">
        <v>17.4532303278588</v>
      </c>
      <c r="N84" s="78" t="n">
        <v>19.080711962657</v>
      </c>
      <c r="O84" s="78" t="n">
        <v>20.686774877309</v>
      </c>
      <c r="P84" s="78" t="n">
        <v>22.2714168663382</v>
      </c>
      <c r="Q84" s="78" t="n">
        <v>23.8346343459447</v>
      </c>
      <c r="R84" s="78" t="n">
        <v>25.3764222873485</v>
      </c>
      <c r="S84" s="78" t="n">
        <v>26.9127432029687</v>
      </c>
      <c r="T84" s="78" t="n">
        <v>28.4309568243309</v>
      </c>
      <c r="U84" s="78" t="n">
        <v>29.9297206358523</v>
      </c>
      <c r="V84" s="78" t="n">
        <v>31.4089968276672</v>
      </c>
      <c r="W84" s="78" t="n">
        <v>32.868745433098</v>
      </c>
      <c r="X84" s="78" t="n">
        <v>34.3089242213563</v>
      </c>
      <c r="Y84" s="78" t="n">
        <v>35.7294885830842</v>
      </c>
      <c r="Z84" s="78" t="n">
        <v>37.1303914081228</v>
      </c>
      <c r="AA84" s="78" t="n">
        <v>38.5115829548283</v>
      </c>
      <c r="AB84" s="78" t="n">
        <v>39.8730107101841</v>
      </c>
      <c r="AC84" s="78" t="n">
        <v>41.2146192398721</v>
      </c>
      <c r="AD84" s="78" t="n">
        <v>42.5363500273761</v>
      </c>
      <c r="AE84" s="78" t="n">
        <v>43.8381413010804</v>
      </c>
      <c r="AF84" s="78" t="n">
        <v>45.1199278482077</v>
      </c>
      <c r="AG84" s="78" t="n">
        <v>46.3816408143021</v>
      </c>
      <c r="AH84" s="78" t="n">
        <v>47.6232074868036</v>
      </c>
      <c r="AI84" s="78" t="n">
        <v>48.8445510610818</v>
      </c>
      <c r="AJ84" s="78" t="n">
        <v>50.0455903870847</v>
      </c>
      <c r="AK84" s="78" t="n">
        <v>51.2262396945231</v>
      </c>
      <c r="AL84" s="78" t="n">
        <v>52.3864082942266</v>
      </c>
      <c r="AM84" s="78" t="n">
        <v>53.5260002529903</v>
      </c>
      <c r="AN84" s="78" t="n">
        <v>54.6449140388496</v>
      </c>
      <c r="AO84" s="78" t="n">
        <v>55.743042133285</v>
      </c>
      <c r="AP84" s="78" t="n">
        <v>56.8202706063364</v>
      </c>
      <c r="AQ84" s="78" t="n">
        <v>57.8764786500024</v>
      </c>
      <c r="AR84" s="78" t="n">
        <v>58.9115380645754</v>
      </c>
      <c r="AS84" s="78" t="n">
        <v>59.9253126917053</v>
      </c>
      <c r="AT84" s="78" t="n">
        <v>60.9176577869637</v>
      </c>
      <c r="AU84" s="78" t="n">
        <v>61.8884193234444</v>
      </c>
      <c r="AV84" s="78" t="n">
        <v>62.837433216457</v>
      </c>
      <c r="AW84" s="78" t="n">
        <v>63.7645244575647</v>
      </c>
      <c r="AX84" s="78" t="n">
        <v>64.6695061440179</v>
      </c>
      <c r="AY84" s="78" t="n">
        <v>65.5521783869351</v>
      </c>
      <c r="AZ84" s="78" t="n">
        <v>66.4123270782358</v>
      </c>
      <c r="BA84" s="78" t="n">
        <v>67.24972249217</v>
      </c>
      <c r="BB84" s="78" t="n">
        <v>68.06411769206</v>
      </c>
      <c r="BC84" s="78" t="n">
        <v>68.8552467062559</v>
      </c>
      <c r="BD84" s="78" t="n">
        <v>69.6547443070704</v>
      </c>
      <c r="BE84" s="78" t="n">
        <v>70.5458206091721</v>
      </c>
      <c r="BF84" s="78" t="n">
        <v>71.4163131521219</v>
      </c>
      <c r="BG84" s="78" t="n">
        <v>72.2657231782793</v>
      </c>
      <c r="BH84" s="78" t="n">
        <v>73.0935138072608</v>
      </c>
      <c r="BI84" s="78" t="n">
        <v>73.8991049155554</v>
      </c>
      <c r="BJ84" s="78" t="n">
        <v>74.6818669979623</v>
      </c>
      <c r="BK84" s="78" t="n">
        <v>75.4411137346536</v>
      </c>
      <c r="BL84" s="78" t="n">
        <v>76.1760928901345</v>
      </c>
      <c r="BM84" s="78" t="n">
        <v>76.8859750293067</v>
      </c>
      <c r="BN84" s="78" t="n">
        <v>77.5698393271326</v>
      </c>
      <c r="BO84" s="78" t="n">
        <v>78.2266554315919</v>
      </c>
      <c r="BP84" s="78" t="n">
        <v>78.8552598444141</v>
      </c>
      <c r="BQ84" s="78" t="n">
        <v>79.4543244833049</v>
      </c>
      <c r="BR84" s="78" t="n">
        <v>80.0223137421716</v>
      </c>
      <c r="BS84" s="78" t="n">
        <v>80.5574239900613</v>
      </c>
      <c r="BT84" s="78" t="n">
        <v>81.0574950147302</v>
      </c>
      <c r="BU84" s="82" t="n">
        <v>81.5198740356087</v>
      </c>
      <c r="BV84" s="66" t="n">
        <f aca="false">MAX(C84:BU84)</f>
        <v>81.5198740356087</v>
      </c>
    </row>
    <row r="85" customFormat="false" ht="14.1" hidden="false" customHeight="true" outlineLevel="0" collapsed="false">
      <c r="A85" s="76" t="n">
        <v>35.4</v>
      </c>
      <c r="B85" s="77" t="n">
        <f aca="false">IF(A85-$E$3&lt;0,0,A85-$E$3)</f>
        <v>3.82</v>
      </c>
      <c r="C85" s="119"/>
      <c r="D85" s="89"/>
      <c r="E85" s="78"/>
      <c r="F85" s="78"/>
      <c r="G85" s="78"/>
      <c r="H85" s="78"/>
      <c r="I85" s="78"/>
      <c r="J85" s="78"/>
      <c r="K85" s="78" t="n">
        <v>14.2340722773672</v>
      </c>
      <c r="L85" s="78" t="n">
        <v>15.917545328897</v>
      </c>
      <c r="M85" s="78" t="n">
        <v>17.5797442767005</v>
      </c>
      <c r="N85" s="78" t="n">
        <v>19.2206696291592</v>
      </c>
      <c r="O85" s="78" t="n">
        <v>20.8403206866415</v>
      </c>
      <c r="P85" s="78" t="n">
        <v>22.4386954853462</v>
      </c>
      <c r="Q85" s="78" t="n">
        <v>24.0157907378353</v>
      </c>
      <c r="R85" s="78" t="n">
        <v>25.571601770009</v>
      </c>
      <c r="S85" s="78" t="n">
        <v>27.1185456778995</v>
      </c>
      <c r="T85" s="78" t="n">
        <v>28.6507596300132</v>
      </c>
      <c r="U85" s="78" t="n">
        <v>30.1636628109931</v>
      </c>
      <c r="V85" s="78" t="n">
        <v>31.6572186275978</v>
      </c>
      <c r="W85" s="78" t="n">
        <v>33.1313884235456</v>
      </c>
      <c r="X85" s="78" t="n">
        <v>34.5861313786435</v>
      </c>
      <c r="Y85" s="78" t="n">
        <v>36.0214044013076</v>
      </c>
      <c r="Z85" s="78" t="n">
        <v>37.4371620139147</v>
      </c>
      <c r="AA85" s="78" t="n">
        <v>38.8333562303738</v>
      </c>
      <c r="AB85" s="78" t="n">
        <v>40.2099364252355</v>
      </c>
      <c r="AC85" s="78" t="n">
        <v>41.5668491935885</v>
      </c>
      <c r="AD85" s="78" t="n">
        <v>42.9040382009055</v>
      </c>
      <c r="AE85" s="78" t="n">
        <v>44.2214440219093</v>
      </c>
      <c r="AF85" s="78" t="n">
        <v>45.5190039674246</v>
      </c>
      <c r="AG85" s="78" t="n">
        <v>46.7966518980556</v>
      </c>
      <c r="AH85" s="78" t="n">
        <v>48.0543180233955</v>
      </c>
      <c r="AI85" s="78" t="n">
        <v>49.2919286853151</v>
      </c>
      <c r="AJ85" s="78" t="n">
        <v>50.5094061236933</v>
      </c>
      <c r="AK85" s="78" t="n">
        <v>51.7066682227494</v>
      </c>
      <c r="AL85" s="78" t="n">
        <v>52.8836282358909</v>
      </c>
      <c r="AM85" s="78" t="n">
        <v>54.0401944867166</v>
      </c>
      <c r="AN85" s="78" t="n">
        <v>55.1762700434888</v>
      </c>
      <c r="AO85" s="78" t="n">
        <v>56.2917523640127</v>
      </c>
      <c r="AP85" s="78" t="n">
        <v>57.3865329074215</v>
      </c>
      <c r="AQ85" s="78" t="n">
        <v>58.4604967088462</v>
      </c>
      <c r="AR85" s="78" t="n">
        <v>59.5135219123425</v>
      </c>
      <c r="AS85" s="78" t="n">
        <v>60.5454792567227</v>
      </c>
      <c r="AT85" s="78" t="n">
        <v>61.5562315080843</v>
      </c>
      <c r="AU85" s="78" t="n">
        <v>62.5456328318015</v>
      </c>
      <c r="AV85" s="78" t="n">
        <v>63.5135280955154</v>
      </c>
      <c r="AW85" s="78" t="n">
        <v>64.4597520931722</v>
      </c>
      <c r="AX85" s="78" t="n">
        <v>65.3841286783583</v>
      </c>
      <c r="AY85" s="78" t="n">
        <v>66.2864697929791</v>
      </c>
      <c r="AZ85" s="78" t="n">
        <v>67.1665743746256</v>
      </c>
      <c r="BA85" s="78" t="n">
        <v>68.0242271226284</v>
      </c>
      <c r="BB85" s="78" t="n">
        <v>68.8591970986365</v>
      </c>
      <c r="BC85" s="78" t="n">
        <v>69.6712361323265</v>
      </c>
      <c r="BD85" s="78" t="n">
        <v>70.4600769962363</v>
      </c>
      <c r="BE85" s="78" t="n">
        <v>71.3016562033317</v>
      </c>
      <c r="BF85" s="78" t="n">
        <v>72.1925826086697</v>
      </c>
      <c r="BG85" s="78" t="n">
        <v>73.0629287174535</v>
      </c>
      <c r="BH85" s="78" t="n">
        <v>73.9121958559437</v>
      </c>
      <c r="BI85" s="78" t="n">
        <v>74.7398472340708</v>
      </c>
      <c r="BJ85" s="78" t="n">
        <v>75.5453028259121</v>
      </c>
      <c r="BK85" s="78" t="n">
        <v>76.3279332321622</v>
      </c>
      <c r="BL85" s="78" t="n">
        <v>77.0870522484456</v>
      </c>
      <c r="BM85" s="78" t="n">
        <v>77.8219077658086</v>
      </c>
      <c r="BN85" s="78" t="n">
        <v>78.5316704886805</v>
      </c>
      <c r="BO85" s="78" t="n">
        <v>79.2154197469245</v>
      </c>
      <c r="BP85" s="78" t="n">
        <v>79.8721253618464</v>
      </c>
      <c r="BQ85" s="78" t="n">
        <v>80.5006240308989</v>
      </c>
      <c r="BR85" s="78" t="n">
        <v>81.0995878951979</v>
      </c>
      <c r="BS85" s="78" t="n">
        <v>81.6674816069699</v>
      </c>
      <c r="BT85" s="78" t="n">
        <v>82.2025018386688</v>
      </c>
      <c r="BU85" s="82" t="n">
        <v>82.7024887414414</v>
      </c>
      <c r="BV85" s="66" t="n">
        <f aca="false">MAX(C85:BU85)</f>
        <v>82.7024887414414</v>
      </c>
    </row>
    <row r="86" customFormat="false" ht="14.1" hidden="false" customHeight="true" outlineLevel="0" collapsed="false">
      <c r="A86" s="76" t="n">
        <v>35.45</v>
      </c>
      <c r="B86" s="77" t="n">
        <f aca="false">IF(A86-$E$3&lt;0,0,A86-$E$3)</f>
        <v>3.87</v>
      </c>
      <c r="C86" s="119"/>
      <c r="D86" s="89"/>
      <c r="E86" s="78"/>
      <c r="F86" s="78"/>
      <c r="G86" s="78"/>
      <c r="H86" s="78"/>
      <c r="I86" s="78"/>
      <c r="J86" s="78"/>
      <c r="K86" s="78"/>
      <c r="L86" s="78" t="n">
        <v>16.0298915968864</v>
      </c>
      <c r="M86" s="78" t="n">
        <v>17.7052796598848</v>
      </c>
      <c r="N86" s="78" t="n">
        <v>19.3595355603496</v>
      </c>
      <c r="O86" s="78" t="n">
        <v>20.9926587762988</v>
      </c>
      <c r="P86" s="78" t="n">
        <v>22.6046475701519</v>
      </c>
      <c r="Q86" s="78" t="n">
        <v>24.1954989324044</v>
      </c>
      <c r="R86" s="78" t="n">
        <v>25.7652085219837</v>
      </c>
      <c r="S86" s="78" t="n">
        <v>27.3226901561222</v>
      </c>
      <c r="T86" s="78" t="n">
        <v>28.8687778722121</v>
      </c>
      <c r="U86" s="78" t="n">
        <v>30.3956909201859</v>
      </c>
      <c r="V86" s="78" t="n">
        <v>31.903393864288</v>
      </c>
      <c r="W86" s="78" t="n">
        <v>33.3918492939145</v>
      </c>
      <c r="X86" s="78" t="n">
        <v>34.8610177286859</v>
      </c>
      <c r="Y86" s="78" t="n">
        <v>36.3108575174085</v>
      </c>
      <c r="Z86" s="78" t="n">
        <v>37.7413247304172</v>
      </c>
      <c r="AA86" s="78" t="n">
        <v>39.1523730447442</v>
      </c>
      <c r="AB86" s="78" t="n">
        <v>40.5439536214985</v>
      </c>
      <c r="AC86" s="78" t="n">
        <v>41.9160149747753</v>
      </c>
      <c r="AD86" s="78" t="n">
        <v>43.2685028313423</v>
      </c>
      <c r="AE86" s="78" t="n">
        <v>44.6013599802669</v>
      </c>
      <c r="AF86" s="78" t="n">
        <v>45.9145261115532</v>
      </c>
      <c r="AG86" s="78" t="n">
        <v>47.2079376427522</v>
      </c>
      <c r="AH86" s="78" t="n">
        <v>48.481527532388</v>
      </c>
      <c r="AI86" s="78" t="n">
        <v>49.7352250789021</v>
      </c>
      <c r="AJ86" s="78" t="n">
        <v>50.9689557036631</v>
      </c>
      <c r="AK86" s="78" t="n">
        <v>52.1826407164049</v>
      </c>
      <c r="AL86" s="78" t="n">
        <v>53.37619706125</v>
      </c>
      <c r="AM86" s="78" t="n">
        <v>54.5495370412323</v>
      </c>
      <c r="AN86" s="78" t="n">
        <v>55.7025680189566</v>
      </c>
      <c r="AO86" s="78" t="n">
        <v>56.8351920907083</v>
      </c>
      <c r="AP86" s="78" t="n">
        <v>57.9473057309491</v>
      </c>
      <c r="AQ86" s="78" t="n">
        <v>59.038799403695</v>
      </c>
      <c r="AR86" s="78" t="n">
        <v>60.1095571367555</v>
      </c>
      <c r="AS86" s="78" t="n">
        <v>61.1594560542018</v>
      </c>
      <c r="AT86" s="78" t="n">
        <v>62.1883658617117</v>
      </c>
      <c r="AU86" s="78" t="n">
        <v>63.1961482785787</v>
      </c>
      <c r="AV86" s="78" t="n">
        <v>64.1826564091498</v>
      </c>
      <c r="AW86" s="78" t="n">
        <v>65.1477340452233</v>
      </c>
      <c r="AX86" s="78" t="n">
        <v>66.0912148894524</v>
      </c>
      <c r="AY86" s="78" t="n">
        <v>67.0129216880005</v>
      </c>
      <c r="AZ86" s="78" t="n">
        <v>67.9126652584885</v>
      </c>
      <c r="BA86" s="78" t="n">
        <v>68.7902433965733</v>
      </c>
      <c r="BB86" s="78" t="n">
        <v>69.6454396411518</v>
      </c>
      <c r="BC86" s="78" t="n">
        <v>70.4780218740193</v>
      </c>
      <c r="BD86" s="78" t="n">
        <v>71.287740724581</v>
      </c>
      <c r="BE86" s="78" t="n">
        <v>72.0743277436004</v>
      </c>
      <c r="BF86" s="78" t="n">
        <v>72.9588988792812</v>
      </c>
      <c r="BG86" s="78" t="n">
        <v>73.8496753878554</v>
      </c>
      <c r="BH86" s="78" t="n">
        <v>74.7198750624733</v>
      </c>
      <c r="BI86" s="78" t="n">
        <v>75.5689993132963</v>
      </c>
      <c r="BJ86" s="78" t="n">
        <v>76.396511440569</v>
      </c>
      <c r="BK86" s="78" t="n">
        <v>77.2018315159571</v>
      </c>
      <c r="BL86" s="78" t="n">
        <v>77.9843302460502</v>
      </c>
      <c r="BM86" s="78" t="n">
        <v>78.7433215419257</v>
      </c>
      <c r="BN86" s="78" t="n">
        <v>79.4780534211709</v>
      </c>
      <c r="BO86" s="78" t="n">
        <v>80.1876967277424</v>
      </c>
      <c r="BP86" s="78" t="n">
        <v>80.8713309464046</v>
      </c>
      <c r="BQ86" s="78" t="n">
        <v>81.527926071789</v>
      </c>
      <c r="BR86" s="78" t="n">
        <v>82.156318997072</v>
      </c>
      <c r="BS86" s="78" t="n">
        <v>82.7551820867791</v>
      </c>
      <c r="BT86" s="78" t="n">
        <v>83.3229802514564</v>
      </c>
      <c r="BU86" s="82" t="n">
        <v>83.8579104669645</v>
      </c>
      <c r="BV86" s="66" t="n">
        <f aca="false">MAX(C86:BU86)</f>
        <v>83.8579104669645</v>
      </c>
    </row>
    <row r="87" customFormat="false" ht="14.1" hidden="false" customHeight="true" outlineLevel="0" collapsed="false">
      <c r="A87" s="76" t="n">
        <v>35.5</v>
      </c>
      <c r="B87" s="77" t="n">
        <f aca="false">IF(A87-$E$3&lt;0,0,A87-$E$3)</f>
        <v>3.92</v>
      </c>
      <c r="C87" s="119"/>
      <c r="D87" s="89"/>
      <c r="E87" s="78"/>
      <c r="F87" s="78"/>
      <c r="G87" s="78"/>
      <c r="H87" s="78"/>
      <c r="I87" s="78"/>
      <c r="J87" s="78"/>
      <c r="K87" s="78"/>
      <c r="L87" s="78"/>
      <c r="M87" s="78" t="n">
        <v>17.8298567415915</v>
      </c>
      <c r="N87" s="78" t="n">
        <v>19.4973325390986</v>
      </c>
      <c r="O87" s="78" t="n">
        <v>21.1438145396534</v>
      </c>
      <c r="P87" s="78" t="n">
        <v>22.7693012175351</v>
      </c>
      <c r="Q87" s="78" t="n">
        <v>24.3737898240408</v>
      </c>
      <c r="R87" s="78" t="n">
        <v>25.9572763309946</v>
      </c>
      <c r="S87" s="78" t="n">
        <v>27.5252123782476</v>
      </c>
      <c r="T87" s="78" t="n">
        <v>29.0850503022852</v>
      </c>
      <c r="U87" s="78" t="n">
        <v>30.6258468312533</v>
      </c>
      <c r="V87" s="78" t="n">
        <v>32.1475676315261</v>
      </c>
      <c r="W87" s="78" t="n">
        <v>33.6501764776614</v>
      </c>
      <c r="X87" s="78" t="n">
        <v>35.1336351629743</v>
      </c>
      <c r="Y87" s="78" t="n">
        <v>36.5979034044529</v>
      </c>
      <c r="Z87" s="78" t="n">
        <v>38.0429387415549</v>
      </c>
      <c r="AA87" s="78" t="n">
        <v>39.4686964283795</v>
      </c>
      <c r="AB87" s="78" t="n">
        <v>40.8751293186581</v>
      </c>
      <c r="AC87" s="78" t="n">
        <v>42.2621877429466</v>
      </c>
      <c r="AD87" s="78" t="n">
        <v>43.6298193773411</v>
      </c>
      <c r="AE87" s="78" t="n">
        <v>44.9779691029601</v>
      </c>
      <c r="AF87" s="78" t="n">
        <v>46.3065788553594</v>
      </c>
      <c r="AG87" s="78" t="n">
        <v>47.6155874629457</v>
      </c>
      <c r="AH87" s="78" t="n">
        <v>48.9049304733536</v>
      </c>
      <c r="AI87" s="78" t="n">
        <v>50.1745399666264</v>
      </c>
      <c r="AJ87" s="78" t="n">
        <v>51.4243443539038</v>
      </c>
      <c r="AK87" s="78" t="n">
        <v>52.6542681601606</v>
      </c>
      <c r="AL87" s="78" t="n">
        <v>53.864231789361</v>
      </c>
      <c r="AM87" s="78" t="n">
        <v>55.054151270182</v>
      </c>
      <c r="AN87" s="78" t="n">
        <v>56.2239379802212</v>
      </c>
      <c r="AO87" s="78" t="n">
        <v>57.3734983463224</v>
      </c>
      <c r="AP87" s="78" t="n">
        <v>58.5027335183341</v>
      </c>
      <c r="AQ87" s="78" t="n">
        <v>59.611539013232</v>
      </c>
      <c r="AR87" s="78" t="n">
        <v>60.6998043261033</v>
      </c>
      <c r="AS87" s="78" t="n">
        <v>61.7674125039675</v>
      </c>
      <c r="AT87" s="78" t="n">
        <v>62.8142396778</v>
      </c>
      <c r="AU87" s="78" t="n">
        <v>63.8401545474048</v>
      </c>
      <c r="AV87" s="78" t="n">
        <v>64.8450178129203</v>
      </c>
      <c r="AW87" s="78" t="n">
        <v>65.8286815457199</v>
      </c>
      <c r="AX87" s="78" t="n">
        <v>66.7909884902356</v>
      </c>
      <c r="AY87" s="78" t="n">
        <v>67.7317712867482</v>
      </c>
      <c r="AZ87" s="78" t="n">
        <v>68.6508516033823</v>
      </c>
      <c r="BA87" s="78" t="n">
        <v>69.5480391633462</v>
      </c>
      <c r="BB87" s="78" t="n">
        <v>70.4231306507473</v>
      </c>
      <c r="BC87" s="78" t="n">
        <v>71.2759084749734</v>
      </c>
      <c r="BD87" s="78" t="n">
        <v>72.1061393694605</v>
      </c>
      <c r="BE87" s="78" t="n">
        <v>72.9135727954395</v>
      </c>
      <c r="BF87" s="78" t="n">
        <v>73.7156610030457</v>
      </c>
      <c r="BG87" s="78" t="n">
        <v>74.6263962763521</v>
      </c>
      <c r="BH87" s="78" t="n">
        <v>75.5170228881625</v>
      </c>
      <c r="BI87" s="78" t="n">
        <v>76.3870761286144</v>
      </c>
      <c r="BJ87" s="78" t="n">
        <v>77.2360574917703</v>
      </c>
      <c r="BK87" s="78" t="n">
        <v>78.0634303681886</v>
      </c>
      <c r="BL87" s="78" t="n">
        <v>78.8686149271234</v>
      </c>
      <c r="BM87" s="78" t="n">
        <v>79.6509819810596</v>
      </c>
      <c r="BN87" s="78" t="n">
        <v>80.4098455565272</v>
      </c>
      <c r="BO87" s="78" t="n">
        <v>81.1444537976545</v>
      </c>
      <c r="BP87" s="78" t="n">
        <v>81.8539776879256</v>
      </c>
      <c r="BQ87" s="78" t="n">
        <v>82.5374968670061</v>
      </c>
      <c r="BR87" s="78" t="n">
        <v>83.1939815028531</v>
      </c>
      <c r="BS87" s="78" t="n">
        <v>83.8222686843664</v>
      </c>
      <c r="BT87" s="78" t="n">
        <v>84.4210309994816</v>
      </c>
      <c r="BU87" s="82" t="n">
        <v>84.9887336170643</v>
      </c>
      <c r="BV87" s="66" t="n">
        <f aca="false">MAX(C87:BU87)</f>
        <v>84.9887336170643</v>
      </c>
    </row>
    <row r="88" customFormat="false" ht="14.1" hidden="false" customHeight="true" outlineLevel="0" collapsed="false">
      <c r="A88" s="76" t="n">
        <v>35.55</v>
      </c>
      <c r="B88" s="77" t="n">
        <f aca="false">IF(A88-$E$3&lt;0,0,A88-$E$3)</f>
        <v>3.97</v>
      </c>
      <c r="C88" s="119"/>
      <c r="D88" s="89"/>
      <c r="E88" s="78"/>
      <c r="F88" s="78"/>
      <c r="G88" s="78"/>
      <c r="H88" s="78"/>
      <c r="I88" s="78"/>
      <c r="J88" s="78"/>
      <c r="K88" s="78"/>
      <c r="L88" s="78"/>
      <c r="M88" s="78"/>
      <c r="N88" s="78" t="n">
        <v>19.6340825595359</v>
      </c>
      <c r="O88" s="78" t="n">
        <v>21.293812485446</v>
      </c>
      <c r="P88" s="78" t="n">
        <v>22.9326835394723</v>
      </c>
      <c r="Q88" s="78" t="n">
        <v>24.5506932177741</v>
      </c>
      <c r="R88" s="78" t="n">
        <v>26.1478377863387</v>
      </c>
      <c r="S88" s="78" t="n">
        <v>27.7261468089862</v>
      </c>
      <c r="T88" s="78" t="n">
        <v>29.2996142790103</v>
      </c>
      <c r="U88" s="78" t="n">
        <v>30.8541708973436</v>
      </c>
      <c r="V88" s="78" t="n">
        <v>32.3897833806201</v>
      </c>
      <c r="W88" s="78" t="n">
        <v>33.906416631909</v>
      </c>
      <c r="X88" s="78" t="n">
        <v>35.4040336563872</v>
      </c>
      <c r="Y88" s="78" t="n">
        <v>36.8825954717669</v>
      </c>
      <c r="Z88" s="78" t="n">
        <v>38.3420610130572</v>
      </c>
      <c r="AA88" s="78" t="n">
        <v>39.7823870312018</v>
      </c>
      <c r="AB88" s="78" t="n">
        <v>41.2035279850845</v>
      </c>
      <c r="AC88" s="78" t="n">
        <v>42.605435926346</v>
      </c>
      <c r="AD88" s="78" t="n">
        <v>43.9880603763962</v>
      </c>
      <c r="AE88" s="78" t="n">
        <v>45.3513481949396</v>
      </c>
      <c r="AF88" s="78" t="n">
        <v>46.6952434392611</v>
      </c>
      <c r="AG88" s="78" t="n">
        <v>48.0196872134328</v>
      </c>
      <c r="AH88" s="78" t="n">
        <v>49.3246175065123</v>
      </c>
      <c r="AI88" s="78" t="n">
        <v>50.6099690186923</v>
      </c>
      <c r="AJ88" s="78" t="n">
        <v>51.8756729742433</v>
      </c>
      <c r="AK88" s="78" t="n">
        <v>53.1216569199517</v>
      </c>
      <c r="AL88" s="78" t="n">
        <v>54.3478445075959</v>
      </c>
      <c r="AM88" s="78" t="n">
        <v>55.5541552588248</v>
      </c>
      <c r="AN88" s="78" t="n">
        <v>56.7405043105901</v>
      </c>
      <c r="AO88" s="78" t="n">
        <v>57.9068021390478</v>
      </c>
      <c r="AP88" s="78" t="n">
        <v>59.0529542595607</v>
      </c>
      <c r="AQ88" s="78" t="n">
        <v>60.1788609001147</v>
      </c>
      <c r="AR88" s="78" t="n">
        <v>61.2844166450807</v>
      </c>
      <c r="AS88" s="78" t="n">
        <v>62.3695100458159</v>
      </c>
      <c r="AT88" s="78" t="n">
        <v>63.4340231940786</v>
      </c>
      <c r="AU88" s="78" t="n">
        <v>64.4778312536214</v>
      </c>
      <c r="AV88" s="78" t="n">
        <v>65.5008019446051</v>
      </c>
      <c r="AW88" s="78" t="n">
        <v>66.5027949746171</v>
      </c>
      <c r="AX88" s="78" t="n">
        <v>67.4836614090508</v>
      </c>
      <c r="AY88" s="78" t="n">
        <v>68.4432429723733</v>
      </c>
      <c r="AZ88" s="78" t="n">
        <v>69.3813712703197</v>
      </c>
      <c r="BA88" s="78" t="n">
        <v>70.2978669212504</v>
      </c>
      <c r="BB88" s="78" t="n">
        <v>71.192538582704</v>
      </c>
      <c r="BC88" s="78" t="n">
        <v>72.0651818564753</v>
      </c>
      <c r="BD88" s="78" t="n">
        <v>72.9155780521991</v>
      </c>
      <c r="BE88" s="78" t="n">
        <v>73.7434927852565</v>
      </c>
      <c r="BF88" s="78" t="n">
        <v>74.5486743795883</v>
      </c>
      <c r="BG88" s="78" t="n">
        <v>75.3934917455601</v>
      </c>
      <c r="BH88" s="78" t="n">
        <v>76.3040737377178</v>
      </c>
      <c r="BI88" s="78" t="n">
        <v>77.1945504527644</v>
      </c>
      <c r="BJ88" s="78" t="n">
        <v>78.0644572590504</v>
      </c>
      <c r="BK88" s="78" t="n">
        <v>78.9132957345391</v>
      </c>
      <c r="BL88" s="78" t="n">
        <v>79.7405293601031</v>
      </c>
      <c r="BM88" s="78" t="n">
        <v>80.5455784025845</v>
      </c>
      <c r="BN88" s="78" t="n">
        <v>81.3278137803637</v>
      </c>
      <c r="BO88" s="78" t="n">
        <v>82.0865496354235</v>
      </c>
      <c r="BP88" s="78" t="n">
        <v>82.821034238433</v>
      </c>
      <c r="BQ88" s="78" t="n">
        <v>83.5304387124037</v>
      </c>
      <c r="BR88" s="78" t="n">
        <v>84.2138428519024</v>
      </c>
      <c r="BS88" s="78" t="n">
        <v>84.8702169982119</v>
      </c>
      <c r="BT88" s="78" t="n">
        <v>85.4983984359556</v>
      </c>
      <c r="BU88" s="82" t="n">
        <v>86.0970599764789</v>
      </c>
      <c r="BV88" s="66" t="n">
        <f aca="false">MAX(C88:BU88)</f>
        <v>86.0970599764789</v>
      </c>
    </row>
    <row r="89" customFormat="false" ht="14.1" hidden="false" customHeight="true" outlineLevel="0" collapsed="false">
      <c r="A89" s="76" t="n">
        <v>35.6</v>
      </c>
      <c r="B89" s="77" t="n">
        <f aca="false">IF(A89-$E$3&lt;0,0,A89-$E$3)</f>
        <v>4.02</v>
      </c>
      <c r="C89" s="119"/>
      <c r="D89" s="89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 t="n">
        <v>21.4426762801532</v>
      </c>
      <c r="P89" s="78" t="n">
        <v>23.0948207105609</v>
      </c>
      <c r="Q89" s="78" t="n">
        <v>24.7262378820176</v>
      </c>
      <c r="R89" s="78" t="n">
        <v>26.336924337226</v>
      </c>
      <c r="S89" s="78" t="n">
        <v>27.9268753817129</v>
      </c>
      <c r="T89" s="78" t="n">
        <v>29.5125058374348</v>
      </c>
      <c r="U89" s="78" t="n">
        <v>31.0807020323205</v>
      </c>
      <c r="V89" s="78" t="n">
        <v>32.630083002715</v>
      </c>
      <c r="W89" s="78" t="n">
        <v>34.1606147271113</v>
      </c>
      <c r="X89" s="78" t="n">
        <v>35.6722613646603</v>
      </c>
      <c r="Y89" s="78" t="n">
        <v>37.1649851707067</v>
      </c>
      <c r="Z89" s="78" t="n">
        <v>38.6387464070731</v>
      </c>
      <c r="AA89" s="78" t="n">
        <v>40.093503246673</v>
      </c>
      <c r="AB89" s="78" t="n">
        <v>41.529211671993</v>
      </c>
      <c r="AC89" s="78" t="n">
        <v>42.9458253669369</v>
      </c>
      <c r="AD89" s="78" t="n">
        <v>44.3432956014746</v>
      </c>
      <c r="AE89" s="78" t="n">
        <v>45.7215711084772</v>
      </c>
      <c r="AF89" s="78" t="n">
        <v>47.0805979520595</v>
      </c>
      <c r="AG89" s="78" t="n">
        <v>48.4203193866738</v>
      </c>
      <c r="AH89" s="78" t="n">
        <v>49.7406757061152</v>
      </c>
      <c r="AI89" s="78" t="n">
        <v>51.04160408151</v>
      </c>
      <c r="AJ89" s="78" t="n">
        <v>52.3230383872447</v>
      </c>
      <c r="AK89" s="78" t="n">
        <v>53.5849090136778</v>
      </c>
      <c r="AL89" s="78" t="n">
        <v>54.8271426653346</v>
      </c>
      <c r="AM89" s="78" t="n">
        <v>56.0496621431293</v>
      </c>
      <c r="AN89" s="78" t="n">
        <v>57.2523861089743</v>
      </c>
      <c r="AO89" s="78" t="n">
        <v>58.4352288309313</v>
      </c>
      <c r="AP89" s="78" t="n">
        <v>59.598099906814</v>
      </c>
      <c r="AQ89" s="78" t="n">
        <v>60.7409039638781</v>
      </c>
      <c r="AR89" s="78" t="n">
        <v>61.8635403319047</v>
      </c>
      <c r="AS89" s="78" t="n">
        <v>62.9659026866123</v>
      </c>
      <c r="AT89" s="78" t="n">
        <v>64.0478786598865</v>
      </c>
      <c r="AU89" s="78" t="n">
        <v>65.1093494128011</v>
      </c>
      <c r="AV89" s="78" t="n">
        <v>66.150189166793</v>
      </c>
      <c r="AW89" s="78" t="n">
        <v>67.1702646876323</v>
      </c>
      <c r="AX89" s="78" t="n">
        <v>68.1694347159663</v>
      </c>
      <c r="AY89" s="78" t="n">
        <v>69.147549337195</v>
      </c>
      <c r="AZ89" s="78" t="n">
        <v>70.104449282199</v>
      </c>
      <c r="BA89" s="78" t="n">
        <v>71.039965148957</v>
      </c>
      <c r="BB89" s="78" t="n">
        <v>71.953916533284</v>
      </c>
      <c r="BC89" s="78" t="n">
        <v>72.8461110547201</v>
      </c>
      <c r="BD89" s="78" t="n">
        <v>73.7163432608927</v>
      </c>
      <c r="BE89" s="78" t="n">
        <v>74.5643933903296</v>
      </c>
      <c r="BF89" s="78" t="n">
        <v>75.3900259695309</v>
      </c>
      <c r="BG89" s="78" t="n">
        <v>76.1929882148791</v>
      </c>
      <c r="BH89" s="78" t="n">
        <v>77.0814292533708</v>
      </c>
      <c r="BI89" s="78" t="n">
        <v>77.9918579643798</v>
      </c>
      <c r="BJ89" s="78" t="n">
        <v>78.8821847826626</v>
      </c>
      <c r="BK89" s="78" t="n">
        <v>79.7519451547826</v>
      </c>
      <c r="BL89" s="78" t="n">
        <v>80.6006407426042</v>
      </c>
      <c r="BM89" s="78" t="n">
        <v>81.4277351173137</v>
      </c>
      <c r="BN89" s="78" t="n">
        <v>82.2326486433418</v>
      </c>
      <c r="BO89" s="78" t="n">
        <v>83.0147523449642</v>
      </c>
      <c r="BP89" s="78" t="n">
        <v>83.7733604796161</v>
      </c>
      <c r="BQ89" s="78" t="n">
        <v>84.5077214445077</v>
      </c>
      <c r="BR89" s="78" t="n">
        <v>85.217006502178</v>
      </c>
      <c r="BS89" s="78" t="n">
        <v>85.900295602095</v>
      </c>
      <c r="BT89" s="78" t="n">
        <v>86.556559258867</v>
      </c>
      <c r="BU89" s="82" t="n">
        <v>87.1846349528411</v>
      </c>
      <c r="BV89" s="66" t="n">
        <f aca="false">MAX(C89:BU89)</f>
        <v>87.1846349528411</v>
      </c>
    </row>
    <row r="90" customFormat="false" ht="14.1" hidden="false" customHeight="true" outlineLevel="0" collapsed="false">
      <c r="A90" s="76" t="n">
        <v>35.65</v>
      </c>
      <c r="B90" s="77" t="n">
        <f aca="false">IF(A90-$E$3&lt;0,0,A90-$E$3)</f>
        <v>4.07</v>
      </c>
      <c r="C90" s="119"/>
      <c r="D90" s="89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 t="n">
        <v>23.2557380125582</v>
      </c>
      <c r="Q90" s="78" t="n">
        <v>24.9004515980876</v>
      </c>
      <c r="R90" s="78" t="n">
        <v>26.5245663475325</v>
      </c>
      <c r="S90" s="78" t="n">
        <v>28.1280778738925</v>
      </c>
      <c r="T90" s="78" t="n">
        <v>29.7237597534171</v>
      </c>
      <c r="U90" s="78" t="n">
        <v>31.305477781402</v>
      </c>
      <c r="V90" s="78" t="n">
        <v>32.8685069058854</v>
      </c>
      <c r="W90" s="78" t="n">
        <v>34.4128141309836</v>
      </c>
      <c r="X90" s="78" t="n">
        <v>35.9383647155692</v>
      </c>
      <c r="Y90" s="78" t="n">
        <v>37.4451220935479</v>
      </c>
      <c r="Z90" s="78" t="n">
        <v>38.9330477892598</v>
      </c>
      <c r="AA90" s="78" t="n">
        <v>40.402101327625</v>
      </c>
      <c r="AB90" s="78" t="n">
        <v>41.8522401386116</v>
      </c>
      <c r="AC90" s="78" t="n">
        <v>43.283419455567</v>
      </c>
      <c r="AD90" s="78" t="n">
        <v>44.6955922069055</v>
      </c>
      <c r="AE90" s="78" t="n">
        <v>46.088708900592</v>
      </c>
      <c r="AF90" s="78" t="n">
        <v>47.4627175008075</v>
      </c>
      <c r="AG90" s="78" t="n">
        <v>48.8175632961123</v>
      </c>
      <c r="AH90" s="78" t="n">
        <v>50.1531887583527</v>
      </c>
      <c r="AI90" s="78" t="n">
        <v>51.4695333914722</v>
      </c>
      <c r="AJ90" s="78" t="n">
        <v>52.7665335692942</v>
      </c>
      <c r="AK90" s="78" t="n">
        <v>54.0441223612375</v>
      </c>
      <c r="AL90" s="78" t="n">
        <v>55.3022293448032</v>
      </c>
      <c r="AM90" s="78" t="n">
        <v>56.5407804035341</v>
      </c>
      <c r="AN90" s="78" t="n">
        <v>57.7596975089888</v>
      </c>
      <c r="AO90" s="78" t="n">
        <v>58.9588984850904</v>
      </c>
      <c r="AP90" s="78" t="n">
        <v>60.1382967530036</v>
      </c>
      <c r="AQ90" s="78" t="n">
        <v>61.2978010544487</v>
      </c>
      <c r="AR90" s="78" t="n">
        <v>62.4373151510859</v>
      </c>
      <c r="AS90" s="78" t="n">
        <v>63.5567374972778</v>
      </c>
      <c r="AT90" s="78" t="n">
        <v>64.6559608831601</v>
      </c>
      <c r="AU90" s="78" t="n">
        <v>65.7348720445113</v>
      </c>
      <c r="AV90" s="78" t="n">
        <v>66.7933512353913</v>
      </c>
      <c r="AW90" s="78" t="n">
        <v>67.831271758911</v>
      </c>
      <c r="AX90" s="78" t="n">
        <v>68.8484994507707</v>
      </c>
      <c r="AY90" s="78" t="n">
        <v>69.8448921093454</v>
      </c>
      <c r="AZ90" s="78" t="n">
        <v>70.8202988650702</v>
      </c>
      <c r="BA90" s="78" t="n">
        <v>71.7745594806457</v>
      </c>
      <c r="BB90" s="78" t="n">
        <v>72.7075035720956</v>
      </c>
      <c r="BC90" s="78" t="n">
        <v>73.6189497389059</v>
      </c>
      <c r="BD90" s="78" t="n">
        <v>74.5087045892689</v>
      </c>
      <c r="BE90" s="78" t="n">
        <v>75.3765616437533</v>
      </c>
      <c r="BF90" s="78" t="n">
        <v>76.2223000973695</v>
      </c>
      <c r="BG90" s="78" t="n">
        <v>77.0456834158354</v>
      </c>
      <c r="BH90" s="78" t="n">
        <v>77.8494619544282</v>
      </c>
      <c r="BI90" s="78" t="n">
        <v>78.7794015433056</v>
      </c>
      <c r="BJ90" s="78" t="n">
        <v>79.6896769731658</v>
      </c>
      <c r="BK90" s="78" t="n">
        <v>80.5798538946848</v>
      </c>
      <c r="BL90" s="78" t="n">
        <v>81.4494678326389</v>
      </c>
      <c r="BM90" s="78" t="n">
        <v>82.2980205327933</v>
      </c>
      <c r="BN90" s="78" t="n">
        <v>83.1249756566485</v>
      </c>
      <c r="BO90" s="78" t="n">
        <v>83.9297536662233</v>
      </c>
      <c r="BP90" s="78" t="n">
        <v>84.7117256916887</v>
      </c>
      <c r="BQ90" s="78" t="n">
        <v>85.4702061059327</v>
      </c>
      <c r="BR90" s="78" t="n">
        <v>86.2044434327064</v>
      </c>
      <c r="BS90" s="78" t="n">
        <v>86.9136090740764</v>
      </c>
      <c r="BT90" s="78" t="n">
        <v>87.5967831344116</v>
      </c>
      <c r="BU90" s="82" t="n">
        <v>88.2529363016461</v>
      </c>
      <c r="BV90" s="66" t="n">
        <f aca="false">MAX(C90:BU90)</f>
        <v>88.2529363016461</v>
      </c>
    </row>
    <row r="91" customFormat="false" ht="14.1" hidden="false" customHeight="true" outlineLevel="0" collapsed="false">
      <c r="A91" s="76" t="n">
        <v>35.7</v>
      </c>
      <c r="B91" s="77" t="n">
        <f aca="false">IF(A91-$E$3&lt;0,0,A91-$E$3)</f>
        <v>4.12</v>
      </c>
      <c r="C91" s="119"/>
      <c r="D91" s="89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 t="n">
        <v>25.0733612067366</v>
      </c>
      <c r="R91" s="78" t="n">
        <v>26.7107931472352</v>
      </c>
      <c r="S91" s="78" t="n">
        <v>28.3277516005921</v>
      </c>
      <c r="T91" s="78" t="n">
        <v>29.9334096041883</v>
      </c>
      <c r="U91" s="78" t="n">
        <v>31.5285343874128</v>
      </c>
      <c r="V91" s="78" t="n">
        <v>33.105094087405</v>
      </c>
      <c r="W91" s="78" t="n">
        <v>34.6630566871409</v>
      </c>
      <c r="X91" s="78" t="n">
        <v>36.2023884943176</v>
      </c>
      <c r="Y91" s="78" t="n">
        <v>37.7230540660346</v>
      </c>
      <c r="Z91" s="78" t="n">
        <v>39.2250161289447</v>
      </c>
      <c r="AA91" s="78" t="n">
        <v>40.7082354945263</v>
      </c>
      <c r="AB91" s="78" t="n">
        <v>42.1726709690924</v>
      </c>
      <c r="AC91" s="78" t="n">
        <v>43.6182792581189</v>
      </c>
      <c r="AD91" s="78" t="n">
        <v>45.0450148644288</v>
      </c>
      <c r="AE91" s="78" t="n">
        <v>46.4528299797266</v>
      </c>
      <c r="AF91" s="78" t="n">
        <v>47.8416743689235</v>
      </c>
      <c r="AG91" s="78" t="n">
        <v>49.2114952466357</v>
      </c>
      <c r="AH91" s="78" t="n">
        <v>50.5622371451746</v>
      </c>
      <c r="AI91" s="78" t="n">
        <v>51.8938417732715</v>
      </c>
      <c r="AJ91" s="78" t="n">
        <v>53.2062478646992</v>
      </c>
      <c r="AK91" s="78" t="n">
        <v>54.4993910158558</v>
      </c>
      <c r="AL91" s="78" t="n">
        <v>55.7732035112723</v>
      </c>
      <c r="AM91" s="78" t="n">
        <v>57.0276141358808</v>
      </c>
      <c r="AN91" s="78" t="n">
        <v>58.2625479727451</v>
      </c>
      <c r="AO91" s="78" t="n">
        <v>59.4779261847936</v>
      </c>
      <c r="AP91" s="78" t="n">
        <v>60.6736657789157</v>
      </c>
      <c r="AQ91" s="78" t="n">
        <v>61.8496793505717</v>
      </c>
      <c r="AR91" s="78" t="n">
        <v>63.0058748068266</v>
      </c>
      <c r="AS91" s="78" t="n">
        <v>64.1421550654381</v>
      </c>
      <c r="AT91" s="78" t="n">
        <v>65.2584177273062</v>
      </c>
      <c r="AU91" s="78" t="n">
        <v>66.3545547192138</v>
      </c>
      <c r="AV91" s="78" t="n">
        <v>67.430451903346</v>
      </c>
      <c r="AW91" s="78" t="n">
        <v>68.4859886495578</v>
      </c>
      <c r="AX91" s="78" t="n">
        <v>69.5210373657501</v>
      </c>
      <c r="AY91" s="78" t="n">
        <v>70.5354629809892</v>
      </c>
      <c r="AZ91" s="78" t="n">
        <v>71.5291223751472</v>
      </c>
      <c r="BA91" s="78" t="n">
        <v>72.5018637478118</v>
      </c>
      <c r="BB91" s="78" t="n">
        <v>73.4535259179849</v>
      </c>
      <c r="BC91" s="78" t="n">
        <v>74.3839375445979</v>
      </c>
      <c r="BD91" s="78" t="n">
        <v>75.2929162560687</v>
      </c>
      <c r="BE91" s="78" t="n">
        <v>76.1802676749228</v>
      </c>
      <c r="BF91" s="78" t="n">
        <v>77.0457843207914</v>
      </c>
      <c r="BG91" s="78" t="n">
        <v>77.8892443717536</v>
      </c>
      <c r="BH91" s="78" t="n">
        <v>78.71041025982</v>
      </c>
      <c r="BI91" s="78" t="n">
        <v>79.55755491134</v>
      </c>
      <c r="BJ91" s="78" t="n">
        <v>80.4873379078238</v>
      </c>
      <c r="BK91" s="78" t="n">
        <v>81.3974600565353</v>
      </c>
      <c r="BL91" s="78" t="n">
        <v>82.2874870812905</v>
      </c>
      <c r="BM91" s="78" t="n">
        <v>83.1569545850786</v>
      </c>
      <c r="BN91" s="78" t="n">
        <v>84.0053643975659</v>
      </c>
      <c r="BO91" s="78" t="n">
        <v>84.8321802705667</v>
      </c>
      <c r="BP91" s="78" t="n">
        <v>85.6368227636882</v>
      </c>
      <c r="BQ91" s="78" t="n">
        <v>86.4186631129967</v>
      </c>
      <c r="BR91" s="78" t="n">
        <v>87.1770158068329</v>
      </c>
      <c r="BS91" s="78" t="n">
        <v>87.9111294954887</v>
      </c>
      <c r="BT91" s="78" t="n">
        <v>88.6201757205583</v>
      </c>
      <c r="BU91" s="82" t="n">
        <v>89.3032347413117</v>
      </c>
      <c r="BV91" s="66" t="n">
        <f aca="false">MAX(C91:BU91)</f>
        <v>89.3032347413117</v>
      </c>
    </row>
    <row r="92" customFormat="false" ht="14.1" hidden="false" customHeight="true" outlineLevel="0" collapsed="false">
      <c r="A92" s="76" t="n">
        <v>35.75</v>
      </c>
      <c r="B92" s="77" t="n">
        <f aca="false">IF(A92-$E$3&lt;0,0,A92-$E$3)</f>
        <v>4.17</v>
      </c>
      <c r="C92" s="119"/>
      <c r="D92" s="89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 t="n">
        <v>26.8956330807684</v>
      </c>
      <c r="S92" s="78" t="n">
        <v>28.5259273836284</v>
      </c>
      <c r="T92" s="78" t="n">
        <v>30.141487825226</v>
      </c>
      <c r="U92" s="78" t="n">
        <v>31.7499068529752</v>
      </c>
      <c r="V92" s="78" t="n">
        <v>33.3398822015549</v>
      </c>
      <c r="W92" s="78" t="n">
        <v>34.9113827888463</v>
      </c>
      <c r="X92" s="78" t="n">
        <v>36.4643759235736</v>
      </c>
      <c r="Y92" s="78" t="n">
        <v>37.9988272340822</v>
      </c>
      <c r="Z92" s="78" t="n">
        <v>39.5147005929032</v>
      </c>
      <c r="AA92" s="78" t="n">
        <v>41.0119580367824</v>
      </c>
      <c r="AB92" s="78" t="n">
        <v>42.4905596818258</v>
      </c>
      <c r="AC92" s="78" t="n">
        <v>43.9504636333774</v>
      </c>
      <c r="AD92" s="78" t="n">
        <v>45.3916258902101</v>
      </c>
      <c r="AE92" s="78" t="n">
        <v>46.8140002425671</v>
      </c>
      <c r="AF92" s="78" t="n">
        <v>48.2175381635485</v>
      </c>
      <c r="AG92" s="78" t="n">
        <v>49.6021886932803</v>
      </c>
      <c r="AH92" s="78" t="n">
        <v>50.9678983152519</v>
      </c>
      <c r="AI92" s="78" t="n">
        <v>52.3146108241366</v>
      </c>
      <c r="AJ92" s="78" t="n">
        <v>53.6422671843405</v>
      </c>
      <c r="AK92" s="78" t="n">
        <v>54.9508053784389</v>
      </c>
      <c r="AL92" s="78" t="n">
        <v>56.2401602445674</v>
      </c>
      <c r="AM92" s="78" t="n">
        <v>57.5102633017263</v>
      </c>
      <c r="AN92" s="78" t="n">
        <v>58.7610425618376</v>
      </c>
      <c r="AO92" s="78" t="n">
        <v>59.9924223272518</v>
      </c>
      <c r="AP92" s="78" t="n">
        <v>61.2043229722475</v>
      </c>
      <c r="AQ92" s="78" t="n">
        <v>62.3966607068817</v>
      </c>
      <c r="AR92" s="78" t="n">
        <v>63.5693473213407</v>
      </c>
      <c r="AS92" s="78" t="n">
        <v>64.7222899087013</v>
      </c>
      <c r="AT92" s="78" t="n">
        <v>65.8553905637309</v>
      </c>
      <c r="AU92" s="78" t="n">
        <v>66.9685460550337</v>
      </c>
      <c r="AV92" s="78" t="n">
        <v>68.0616474674698</v>
      </c>
      <c r="AW92" s="78" t="n">
        <v>69.1345798113348</v>
      </c>
      <c r="AX92" s="78" t="n">
        <v>70.1872215942674</v>
      </c>
      <c r="AY92" s="78" t="n">
        <v>71.2194443512429</v>
      </c>
      <c r="AZ92" s="78" t="n">
        <v>72.2311121272865</v>
      </c>
      <c r="BA92" s="78" t="n">
        <v>73.2220809066816</v>
      </c>
      <c r="BB92" s="78" t="n">
        <v>74.1921979814186</v>
      </c>
      <c r="BC92" s="78" t="n">
        <v>75.1413012504015</v>
      </c>
      <c r="BD92" s="78" t="n">
        <v>76.069218439437</v>
      </c>
      <c r="BE92" s="78" t="n">
        <v>76.9757662302281</v>
      </c>
      <c r="BF92" s="78" t="n">
        <v>77.8607492843904</v>
      </c>
      <c r="BG92" s="78" t="n">
        <v>78.7239591457993</v>
      </c>
      <c r="BH92" s="78" t="n">
        <v>79.5651730012316</v>
      </c>
      <c r="BI92" s="78" t="n">
        <v>80.3841522750926</v>
      </c>
      <c r="BJ92" s="78" t="n">
        <v>81.2755424724358</v>
      </c>
      <c r="BK92" s="78" t="n">
        <v>82.2051688765259</v>
      </c>
      <c r="BL92" s="78" t="n">
        <v>83.1151377440887</v>
      </c>
      <c r="BM92" s="78" t="n">
        <v>84.00501487208</v>
      </c>
      <c r="BN92" s="78" t="n">
        <v>84.8743359417022</v>
      </c>
      <c r="BO92" s="78" t="n">
        <v>85.7226028665223</v>
      </c>
      <c r="BP92" s="78" t="n">
        <v>86.5492794886687</v>
      </c>
      <c r="BQ92" s="78" t="n">
        <v>87.3537864653369</v>
      </c>
      <c r="BR92" s="78" t="n">
        <v>88.1354951384885</v>
      </c>
      <c r="BS92" s="78" t="n">
        <v>88.8937201119168</v>
      </c>
      <c r="BT92" s="78" t="n">
        <v>89.6277101624548</v>
      </c>
      <c r="BU92" s="82" t="n">
        <v>90.336636971224</v>
      </c>
      <c r="BV92" s="66" t="n">
        <f aca="false">MAX(C92:BU92)</f>
        <v>90.336636971224</v>
      </c>
    </row>
    <row r="93" customFormat="false" ht="14.1" hidden="false" customHeight="true" outlineLevel="0" collapsed="false">
      <c r="A93" s="76" t="n">
        <v>35.8</v>
      </c>
      <c r="B93" s="77" t="n">
        <f aca="false">IF(A93-$E$3&lt;0,0,A93-$E$3)</f>
        <v>4.22</v>
      </c>
      <c r="C93" s="119"/>
      <c r="D93" s="89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 t="n">
        <v>28.7226350169324</v>
      </c>
      <c r="T93" s="78" t="n">
        <v>30.3480257637137</v>
      </c>
      <c r="U93" s="78" t="n">
        <v>31.9696289989418</v>
      </c>
      <c r="V93" s="78" t="n">
        <v>33.5729076233057</v>
      </c>
      <c r="W93" s="78" t="n">
        <v>35.1578314482387</v>
      </c>
      <c r="X93" s="78" t="n">
        <v>36.7243687385619</v>
      </c>
      <c r="Y93" s="78" t="n">
        <v>38.2724861450791</v>
      </c>
      <c r="Z93" s="78" t="n">
        <v>39.8021486332451</v>
      </c>
      <c r="AA93" s="78" t="n">
        <v>41.3133194076159</v>
      </c>
      <c r="AB93" s="78" t="n">
        <v>42.8059598317594</v>
      </c>
      <c r="AC93" s="78" t="n">
        <v>44.2800293432772</v>
      </c>
      <c r="AD93" s="78" t="n">
        <v>45.7354853635551</v>
      </c>
      <c r="AE93" s="78" t="n">
        <v>47.1722832018198</v>
      </c>
      <c r="AF93" s="78" t="n">
        <v>48.5903759530422</v>
      </c>
      <c r="AG93" s="78" t="n">
        <v>49.9897143891788</v>
      </c>
      <c r="AH93" s="78" t="n">
        <v>51.3702468431903</v>
      </c>
      <c r="AI93" s="78" t="n">
        <v>52.7319190852213</v>
      </c>
      <c r="AJ93" s="78" t="n">
        <v>54.0746741902569</v>
      </c>
      <c r="AK93" s="78" t="n">
        <v>55.3984523964997</v>
      </c>
      <c r="AL93" s="78" t="n">
        <v>56.7031909536264</v>
      </c>
      <c r="AM93" s="78" t="n">
        <v>57.9888239599913</v>
      </c>
      <c r="AN93" s="78" t="n">
        <v>59.2552821877337</v>
      </c>
      <c r="AO93" s="78" t="n">
        <v>60.5024928946285</v>
      </c>
      <c r="AP93" s="78" t="n">
        <v>61.7303796213764</v>
      </c>
      <c r="AQ93" s="78" t="n">
        <v>62.9388619728764</v>
      </c>
      <c r="AR93" s="78" t="n">
        <v>64.1278553818363</v>
      </c>
      <c r="AS93" s="78" t="n">
        <v>65.2972708528727</v>
      </c>
      <c r="AT93" s="78" t="n">
        <v>66.4470146850066</v>
      </c>
      <c r="AU93" s="78" t="n">
        <v>67.5769881701841</v>
      </c>
      <c r="AV93" s="78" t="n">
        <v>68.6870872651278</v>
      </c>
      <c r="AW93" s="78" t="n">
        <v>69.7772022334434</v>
      </c>
      <c r="AX93" s="78" t="n">
        <v>70.8472172544694</v>
      </c>
      <c r="AY93" s="78" t="n">
        <v>71.8970099948351</v>
      </c>
      <c r="AZ93" s="78" t="n">
        <v>72.9264511380825</v>
      </c>
      <c r="BA93" s="78" t="n">
        <v>73.9354038669859</v>
      </c>
      <c r="BB93" s="78" t="n">
        <v>74.9237232923394</v>
      </c>
      <c r="BC93" s="78" t="n">
        <v>75.8912558209599</v>
      </c>
      <c r="BD93" s="78" t="n">
        <v>76.8378384544151</v>
      </c>
      <c r="BE93" s="78" t="n">
        <v>77.7632980085032</v>
      </c>
      <c r="BF93" s="78" t="n">
        <v>78.6674502416996</v>
      </c>
      <c r="BG93" s="78" t="n">
        <v>79.5500988785867</v>
      </c>
      <c r="BH93" s="78" t="n">
        <v>80.4110345115709</v>
      </c>
      <c r="BI93" s="78" t="n">
        <v>81.2500333608451</v>
      </c>
      <c r="BJ93" s="78" t="n">
        <v>82.0668558683829</v>
      </c>
      <c r="BK93" s="78" t="n">
        <v>83.0033563675824</v>
      </c>
      <c r="BL93" s="78" t="n">
        <v>83.9328261792788</v>
      </c>
      <c r="BM93" s="78" t="n">
        <v>84.8426417656929</v>
      </c>
      <c r="BN93" s="78" t="n">
        <v>85.7323689969205</v>
      </c>
      <c r="BO93" s="78" t="n">
        <v>86.6015436323766</v>
      </c>
      <c r="BP93" s="78" t="n">
        <v>87.4496676695296</v>
      </c>
      <c r="BQ93" s="78" t="n">
        <v>88.2762050408216</v>
      </c>
      <c r="BR93" s="78" t="n">
        <v>89.0805765010365</v>
      </c>
      <c r="BS93" s="78" t="n">
        <v>89.8621534980312</v>
      </c>
      <c r="BT93" s="78" t="n">
        <v>90.6202507510516</v>
      </c>
      <c r="BU93" s="82" t="n">
        <v>91.3541171634717</v>
      </c>
      <c r="BV93" s="66" t="n">
        <f aca="false">MAX(C93:BU93)</f>
        <v>91.3541171634717</v>
      </c>
    </row>
    <row r="94" customFormat="false" ht="14.1" hidden="false" customHeight="true" outlineLevel="0" collapsed="false">
      <c r="A94" s="76" t="n">
        <v>35.85</v>
      </c>
      <c r="B94" s="77" t="n">
        <f aca="false">IF(A94-$E$3&lt;0,0,A94-$E$3)</f>
        <v>4.27</v>
      </c>
      <c r="C94" s="119"/>
      <c r="D94" s="89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 t="n">
        <v>30.5544429292696</v>
      </c>
      <c r="U94" s="78" t="n">
        <v>32.1877335193419</v>
      </c>
      <c r="V94" s="78" t="n">
        <v>33.804205508174</v>
      </c>
      <c r="W94" s="78" t="n">
        <v>35.4024403613717</v>
      </c>
      <c r="X94" s="78" t="n">
        <v>36.9824072575796</v>
      </c>
      <c r="Y94" s="78" t="n">
        <v>38.544073824195</v>
      </c>
      <c r="Z94" s="78" t="n">
        <v>40.0874060698592</v>
      </c>
      <c r="AA94" s="78" t="n">
        <v>41.6123683130189</v>
      </c>
      <c r="AB94" s="78" t="n">
        <v>43.1189231062654</v>
      </c>
      <c r="AC94" s="78" t="n">
        <v>44.6070311561298</v>
      </c>
      <c r="AD94" s="78" t="n">
        <v>46.0766512379854</v>
      </c>
      <c r="AE94" s="78" t="n">
        <v>47.5277401056725</v>
      </c>
      <c r="AF94" s="78" t="n">
        <v>48.9602523954261</v>
      </c>
      <c r="AG94" s="78" t="n">
        <v>50.374140523644</v>
      </c>
      <c r="AH94" s="78" t="n">
        <v>51.7693545779867</v>
      </c>
      <c r="AI94" s="78" t="n">
        <v>53.1458422012504</v>
      </c>
      <c r="AJ94" s="78" t="n">
        <v>54.5035484673925</v>
      </c>
      <c r="AK94" s="78" t="n">
        <v>55.8424157490291</v>
      </c>
      <c r="AL94" s="78" t="n">
        <v>57.1623835756442</v>
      </c>
      <c r="AM94" s="78" t="n">
        <v>58.463388481672</v>
      </c>
      <c r="AN94" s="78" t="n">
        <v>59.7453638435178</v>
      </c>
      <c r="AO94" s="78" t="n">
        <v>61.0082397044735</v>
      </c>
      <c r="AP94" s="78" t="n">
        <v>62.2519425863675</v>
      </c>
      <c r="AQ94" s="78" t="n">
        <v>63.4763952866446</v>
      </c>
      <c r="AR94" s="78" t="n">
        <v>64.6815166594168</v>
      </c>
      <c r="AS94" s="78" t="n">
        <v>65.8672213788422</v>
      </c>
      <c r="AT94" s="78" t="n">
        <v>67.0334196829793</v>
      </c>
      <c r="AU94" s="78" t="n">
        <v>68.1800170960257</v>
      </c>
      <c r="AV94" s="78" t="n">
        <v>69.3069141265669</v>
      </c>
      <c r="AW94" s="78" t="n">
        <v>70.4140059391406</v>
      </c>
      <c r="AX94" s="78" t="n">
        <v>71.5011819960406</v>
      </c>
      <c r="AY94" s="78" t="n">
        <v>72.5683256658455</v>
      </c>
      <c r="AZ94" s="78" t="n">
        <v>73.615313794637</v>
      </c>
      <c r="BA94" s="78" t="n">
        <v>74.6420162352615</v>
      </c>
      <c r="BB94" s="78" t="n">
        <v>75.6482953292662</v>
      </c>
      <c r="BC94" s="78" t="n">
        <v>76.6340053352799</v>
      </c>
      <c r="BD94" s="78" t="n">
        <v>77.5989917965813</v>
      </c>
      <c r="BE94" s="78" t="n">
        <v>78.5430908393646</v>
      </c>
      <c r="BF94" s="78" t="n">
        <v>79.4661283917232</v>
      </c>
      <c r="BG94" s="78" t="n">
        <v>80.3679193115672</v>
      </c>
      <c r="BH94" s="78" t="n">
        <v>81.2482664094837</v>
      </c>
      <c r="BI94" s="78" t="n">
        <v>82.1069593498438</v>
      </c>
      <c r="BJ94" s="78" t="n">
        <v>82.9437734101065</v>
      </c>
      <c r="BK94" s="78" t="n">
        <v>83.7923724300307</v>
      </c>
      <c r="BL94" s="78" t="n">
        <v>84.7409294915664</v>
      </c>
      <c r="BM94" s="78" t="n">
        <v>85.6702427108692</v>
      </c>
      <c r="BN94" s="78" t="n">
        <v>86.5799050161345</v>
      </c>
      <c r="BO94" s="78" t="n">
        <v>87.4694823505983</v>
      </c>
      <c r="BP94" s="78" t="n">
        <v>88.3385105518885</v>
      </c>
      <c r="BQ94" s="78" t="n">
        <v>89.1864917013743</v>
      </c>
      <c r="BR94" s="78" t="n">
        <v>90.012889821812</v>
      </c>
      <c r="BS94" s="78" t="n">
        <v>90.8171257655736</v>
      </c>
      <c r="BT94" s="78" t="n">
        <v>91.5985710864114</v>
      </c>
      <c r="BU94" s="82" t="n">
        <v>92.3565406190239</v>
      </c>
      <c r="BV94" s="66" t="n">
        <f aca="false">MAX(C94:BU94)</f>
        <v>92.3565406190239</v>
      </c>
    </row>
    <row r="95" customFormat="false" ht="14.1" hidden="false" customHeight="true" outlineLevel="0" collapsed="false">
      <c r="A95" s="76" t="n">
        <v>35.9</v>
      </c>
      <c r="B95" s="77" t="n">
        <f aca="false">IF(A95-$E$3&lt;0,0,A95-$E$3)</f>
        <v>4.32</v>
      </c>
      <c r="C95" s="119"/>
      <c r="D95" s="89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 t="n">
        <v>32.4042520330926</v>
      </c>
      <c r="V95" s="78" t="n">
        <v>34.0338098485313</v>
      </c>
      <c r="W95" s="78" t="n">
        <v>35.6452459693725</v>
      </c>
      <c r="X95" s="78" t="n">
        <v>37.2385304482733</v>
      </c>
      <c r="Y95" s="78" t="n">
        <v>38.8136318460677</v>
      </c>
      <c r="Z95" s="78" t="n">
        <v>40.3705171678222</v>
      </c>
      <c r="AA95" s="78" t="n">
        <v>41.909151795226</v>
      </c>
      <c r="AB95" s="78" t="n">
        <v>43.4294994150493</v>
      </c>
      <c r="AC95" s="78" t="n">
        <v>44.931521943373</v>
      </c>
      <c r="AD95" s="78" t="n">
        <v>46.4151794452725</v>
      </c>
      <c r="AE95" s="78" t="n">
        <v>47.8804300496029</v>
      </c>
      <c r="AF95" s="78" t="n">
        <v>49.3272298585024</v>
      </c>
      <c r="AG95" s="78" t="n">
        <v>50.7555328511938</v>
      </c>
      <c r="AH95" s="78" t="n">
        <v>52.1652907816209</v>
      </c>
      <c r="AI95" s="78" t="n">
        <v>53.5564530694116</v>
      </c>
      <c r="AJ95" s="78" t="n">
        <v>54.9289666836074</v>
      </c>
      <c r="AK95" s="78" t="n">
        <v>56.2827760185407</v>
      </c>
      <c r="AL95" s="78" t="n">
        <v>57.617822761176</v>
      </c>
      <c r="AM95" s="78" t="n">
        <v>58.9340457491569</v>
      </c>
      <c r="AN95" s="78" t="n">
        <v>60.2313808187183</v>
      </c>
      <c r="AO95" s="78" t="n">
        <v>61.5097606415292</v>
      </c>
      <c r="AP95" s="78" t="n">
        <v>62.7691145494223</v>
      </c>
      <c r="AQ95" s="78" t="n">
        <v>64.0093683458481</v>
      </c>
      <c r="AR95" s="78" t="n">
        <v>65.2304441027507</v>
      </c>
      <c r="AS95" s="78" t="n">
        <v>66.4322599414028</v>
      </c>
      <c r="AT95" s="78" t="n">
        <v>67.6147297955586</v>
      </c>
      <c r="AU95" s="78" t="n">
        <v>68.7777631550706</v>
      </c>
      <c r="AV95" s="78" t="n">
        <v>69.9212647878773</v>
      </c>
      <c r="AW95" s="78" t="n">
        <v>71.0451344379886</v>
      </c>
      <c r="AX95" s="78" t="n">
        <v>72.1492664967702</v>
      </c>
      <c r="AY95" s="78" t="n">
        <v>73.233549644454</v>
      </c>
      <c r="AZ95" s="78" t="n">
        <v>74.2978664583546</v>
      </c>
      <c r="BA95" s="78" t="n">
        <v>75.3420929837575</v>
      </c>
      <c r="BB95" s="78" t="n">
        <v>76.3660982628307</v>
      </c>
      <c r="BC95" s="78" t="n">
        <v>77.3697438161889</v>
      </c>
      <c r="BD95" s="78" t="n">
        <v>78.3528830708785</v>
      </c>
      <c r="BE95" s="78" t="n">
        <v>79.3153607275247</v>
      </c>
      <c r="BF95" s="78" t="n">
        <v>80.2570120581478</v>
      </c>
      <c r="BG95" s="78" t="n">
        <v>81.177662124666</v>
      </c>
      <c r="BH95" s="78" t="n">
        <v>82.0771249062991</v>
      </c>
      <c r="BI95" s="78" t="n">
        <v>82.9552023218776</v>
      </c>
      <c r="BJ95" s="78" t="n">
        <v>83.8116831303568</v>
      </c>
      <c r="BK95" s="78" t="n">
        <v>84.6463416894836</v>
      </c>
      <c r="BL95" s="78" t="n">
        <v>85.5397986437037</v>
      </c>
      <c r="BM95" s="78" t="n">
        <v>86.4881958701939</v>
      </c>
      <c r="BN95" s="78" t="n">
        <v>87.4173524971031</v>
      </c>
      <c r="BO95" s="78" t="n">
        <v>88.3268615212196</v>
      </c>
      <c r="BP95" s="78" t="n">
        <v>89.2162889589196</v>
      </c>
      <c r="BQ95" s="78" t="n">
        <v>90.0851707260439</v>
      </c>
      <c r="BR95" s="78" t="n">
        <v>90.9330089878625</v>
      </c>
      <c r="BS95" s="78" t="n">
        <v>91.7592678574458</v>
      </c>
      <c r="BT95" s="78" t="n">
        <v>92.5633682847541</v>
      </c>
      <c r="BU95" s="82" t="n">
        <v>93.3446819294349</v>
      </c>
      <c r="BV95" s="66" t="n">
        <f aca="false">MAX(C95:BU95)</f>
        <v>93.3446819294349</v>
      </c>
    </row>
    <row r="96" customFormat="false" ht="14.1" hidden="false" customHeight="true" outlineLevel="0" collapsed="false">
      <c r="A96" s="76" t="n">
        <v>35.95</v>
      </c>
      <c r="B96" s="77" t="n">
        <f aca="false">IF(A96-$E$3&lt;0,0,A96-$E$3)</f>
        <v>4.37</v>
      </c>
      <c r="C96" s="119"/>
      <c r="D96" s="89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 t="n">
        <v>34.2617535266203</v>
      </c>
      <c r="W96" s="78" t="n">
        <v>35.8862835159986</v>
      </c>
      <c r="X96" s="78" t="n">
        <v>37.4927759899851</v>
      </c>
      <c r="Y96" s="78" t="n">
        <v>39.0812004022054</v>
      </c>
      <c r="Z96" s="78" t="n">
        <v>40.6515247101469</v>
      </c>
      <c r="AA96" s="78" t="n">
        <v>42.2037153111201</v>
      </c>
      <c r="AB96" s="78" t="n">
        <v>43.7377369745512</v>
      </c>
      <c r="AC96" s="78" t="n">
        <v>45.2535527703382</v>
      </c>
      <c r="AD96" s="78" t="n">
        <v>46.7511239929761</v>
      </c>
      <c r="AE96" s="78" t="n">
        <v>48.2304100811305</v>
      </c>
      <c r="AF96" s="78" t="n">
        <v>49.6913685323094</v>
      </c>
      <c r="AG96" s="78" t="n">
        <v>51.1339548122485</v>
      </c>
      <c r="AH96" s="78" t="n">
        <v>52.5581222585892</v>
      </c>
      <c r="AI96" s="78" t="n">
        <v>53.9638219783875</v>
      </c>
      <c r="AJ96" s="78" t="n">
        <v>55.3510027389431</v>
      </c>
      <c r="AK96" s="78" t="n">
        <v>56.7196108513901</v>
      </c>
      <c r="AL96" s="78" t="n">
        <v>58.0695900464292</v>
      </c>
      <c r="AM96" s="78" t="n">
        <v>59.4008813415171</v>
      </c>
      <c r="AN96" s="78" t="n">
        <v>60.7134228987558</v>
      </c>
      <c r="AO96" s="78" t="n">
        <v>62.0071498726388</v>
      </c>
      <c r="AP96" s="78" t="n">
        <v>63.281994246721</v>
      </c>
      <c r="AQ96" s="78" t="n">
        <v>64.5378846581672</v>
      </c>
      <c r="AR96" s="78" t="n">
        <v>65.7747462090158</v>
      </c>
      <c r="AS96" s="78" t="n">
        <v>66.9925002628555</v>
      </c>
      <c r="AT96" s="78" t="n">
        <v>68.1910642254513</v>
      </c>
      <c r="AU96" s="78" t="n">
        <v>69.3703513076768</v>
      </c>
      <c r="AV96" s="78" t="n">
        <v>70.5302702689006</v>
      </c>
      <c r="AW96" s="78" t="n">
        <v>71.6707251387293</v>
      </c>
      <c r="AX96" s="78" t="n">
        <v>72.7916149147368</v>
      </c>
      <c r="AY96" s="78" t="n">
        <v>73.8928332334777</v>
      </c>
      <c r="AZ96" s="78" t="n">
        <v>74.9742680117112</v>
      </c>
      <c r="BA96" s="78" t="n">
        <v>76.0358010543143</v>
      </c>
      <c r="BB96" s="78" t="n">
        <v>77.07730762485</v>
      </c>
      <c r="BC96" s="78" t="n">
        <v>78.098655974138</v>
      </c>
      <c r="BD96" s="78" t="n">
        <v>79.0997068214582</v>
      </c>
      <c r="BE96" s="78" t="n">
        <v>80.0803127821512</v>
      </c>
      <c r="BF96" s="78" t="n">
        <v>81.0403177343567</v>
      </c>
      <c r="BG96" s="78" t="n">
        <v>81.9795561163925</v>
      </c>
      <c r="BH96" s="78" t="n">
        <v>82.8978521447926</v>
      </c>
      <c r="BI96" s="78" t="n">
        <v>83.795018941211</v>
      </c>
      <c r="BJ96" s="78" t="n">
        <v>84.6708575541961</v>
      </c>
      <c r="BK96" s="78" t="n">
        <v>85.5251558591311</v>
      </c>
      <c r="BL96" s="78" t="n">
        <v>86.3576873162824</v>
      </c>
      <c r="BM96" s="78" t="n">
        <v>87.2968532363195</v>
      </c>
      <c r="BN96" s="78" t="n">
        <v>88.245090627764</v>
      </c>
      <c r="BO96" s="78" t="n">
        <v>89.1740906622796</v>
      </c>
      <c r="BP96" s="78" t="n">
        <v>90.0834464052474</v>
      </c>
      <c r="BQ96" s="78" t="n">
        <v>90.9727239461836</v>
      </c>
      <c r="BR96" s="78" t="n">
        <v>91.8414592791419</v>
      </c>
      <c r="BS96" s="78" t="n">
        <v>92.6891546532934</v>
      </c>
      <c r="BT96" s="78" t="n">
        <v>93.5152742720222</v>
      </c>
      <c r="BU96" s="82" t="n">
        <v>94.3192391828773</v>
      </c>
      <c r="BV96" s="66" t="n">
        <f aca="false">MAX(C96:BU96)</f>
        <v>94.3192391828773</v>
      </c>
    </row>
    <row r="97" customFormat="false" ht="14.1" hidden="false" customHeight="true" outlineLevel="0" collapsed="false">
      <c r="A97" s="76" t="n">
        <v>36</v>
      </c>
      <c r="B97" s="120" t="n">
        <f aca="false">IF(A97-$E$3&lt;0,0,A97-$E$3)</f>
        <v>4.42</v>
      </c>
      <c r="C97" s="121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 t="n">
        <v>36.1255871018482</v>
      </c>
      <c r="X97" s="122" t="n">
        <v>37.7451803324495</v>
      </c>
      <c r="Y97" s="122" t="n">
        <v>39.346818364415</v>
      </c>
      <c r="Z97" s="122" t="n">
        <v>40.930470066207</v>
      </c>
      <c r="AA97" s="122" t="n">
        <v>42.4961028059398</v>
      </c>
      <c r="AB97" s="122" t="n">
        <v>44.043682387248</v>
      </c>
      <c r="AC97" s="122" t="n">
        <v>45.5731729814848</v>
      </c>
      <c r="AD97" s="122" t="n">
        <v>47.0845370559788</v>
      </c>
      <c r="AE97" s="122" t="n">
        <v>48.5777352980565</v>
      </c>
      <c r="AF97" s="122" t="n">
        <v>50.0527265345091</v>
      </c>
      <c r="AG97" s="122" t="n">
        <v>51.509467646154</v>
      </c>
      <c r="AH97" s="122" t="n">
        <v>52.9479134771044</v>
      </c>
      <c r="AI97" s="122" t="n">
        <v>54.3680167383279</v>
      </c>
      <c r="AJ97" s="122" t="n">
        <v>55.7697279050302</v>
      </c>
      <c r="AK97" s="122" t="n">
        <v>57.1529951073544</v>
      </c>
      <c r="AL97" s="122" t="n">
        <v>58.5177640138368</v>
      </c>
      <c r="AM97" s="122" t="n">
        <v>59.8639777069966</v>
      </c>
      <c r="AN97" s="122" t="n">
        <v>61.1915765503793</v>
      </c>
      <c r="AO97" s="122" t="n">
        <v>62.5004980462902</v>
      </c>
      <c r="AP97" s="122" t="n">
        <v>63.7906766833813</v>
      </c>
      <c r="AQ97" s="122" t="n">
        <v>65.0620437731514</v>
      </c>
      <c r="AR97" s="122" t="n">
        <v>66.3145272743186</v>
      </c>
      <c r="AS97" s="122" t="n">
        <v>67.5480516038993</v>
      </c>
      <c r="AT97" s="122" t="n">
        <v>68.7625374336907</v>
      </c>
      <c r="AU97" s="122" t="n">
        <v>69.957901470693</v>
      </c>
      <c r="AV97" s="122" t="n">
        <v>71.1340562198283</v>
      </c>
      <c r="AW97" s="122" t="n">
        <v>72.2909097271011</v>
      </c>
      <c r="AX97" s="122" t="n">
        <v>73.4283653011057</v>
      </c>
      <c r="AY97" s="122" t="n">
        <v>74.5463212105042</v>
      </c>
      <c r="AZ97" s="122" t="n">
        <v>75.6446703547774</v>
      </c>
      <c r="BA97" s="122" t="n">
        <v>76.7232999051698</v>
      </c>
      <c r="BB97" s="122" t="n">
        <v>77.7820909123091</v>
      </c>
      <c r="BC97" s="122" t="n">
        <v>78.8209178764615</v>
      </c>
      <c r="BD97" s="122" t="n">
        <v>79.8396482757731</v>
      </c>
      <c r="BE97" s="122" t="n">
        <v>80.8381420471213</v>
      </c>
      <c r="BF97" s="122" t="n">
        <v>81.8162510133431</v>
      </c>
      <c r="BG97" s="122" t="n">
        <v>82.7738182495756</v>
      </c>
      <c r="BH97" s="122" t="n">
        <v>83.7106773802122</v>
      </c>
      <c r="BI97" s="122" t="n">
        <v>84.626651796487</v>
      </c>
      <c r="BJ97" s="122" t="n">
        <v>85.5215537828956</v>
      </c>
      <c r="BK97" s="122" t="n">
        <v>86.3951835384509</v>
      </c>
      <c r="BL97" s="122" t="n">
        <v>87.2473280760659</v>
      </c>
      <c r="BM97" s="122" t="n">
        <v>88.0965433077848</v>
      </c>
      <c r="BN97" s="122" t="n">
        <v>89.063472399443</v>
      </c>
      <c r="BO97" s="122" t="n">
        <v>90.0115499558419</v>
      </c>
      <c r="BP97" s="122" t="n">
        <v>90.9403933979638</v>
      </c>
      <c r="BQ97" s="122" t="n">
        <v>91.8495958597829</v>
      </c>
      <c r="BR97" s="122" t="n">
        <v>92.7387235039553</v>
      </c>
      <c r="BS97" s="122" t="n">
        <v>93.6073124027477</v>
      </c>
      <c r="BT97" s="122" t="n">
        <v>94.454864889232</v>
      </c>
      <c r="BU97" s="124" t="n">
        <v>95.2808452571064</v>
      </c>
      <c r="BV97" s="66" t="n">
        <f aca="false">MAX(C97:BU97)</f>
        <v>95.2808452571064</v>
      </c>
    </row>
    <row r="98" customFormat="false" ht="12" hidden="false" customHeight="false" outlineLevel="0" collapsed="false"/>
  </sheetData>
  <mergeCells count="15">
    <mergeCell ref="A5:A6"/>
    <mergeCell ref="B5:B6"/>
    <mergeCell ref="C5:BU5"/>
    <mergeCell ref="T8:AD9"/>
    <mergeCell ref="AH8:AR9"/>
    <mergeCell ref="T11:U12"/>
    <mergeCell ref="AH11:AI12"/>
    <mergeCell ref="T16:T17"/>
    <mergeCell ref="AH16:AH17"/>
    <mergeCell ref="AA21:AC21"/>
    <mergeCell ref="AO21:AQ21"/>
    <mergeCell ref="AH26:AI27"/>
    <mergeCell ref="AM26:AR26"/>
    <mergeCell ref="AH31:AH32"/>
    <mergeCell ref="AO36:AQ36"/>
  </mergeCells>
  <printOptions headings="false" gridLines="false" gridLinesSet="true" horizontalCentered="true" verticalCentered="true"/>
  <pageMargins left="0.75" right="0.75" top="1" bottom="1" header="0.609722222222222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&amp;C&amp;12CAPACIDAD DE UNA COMPUERTA DE ALIVIADERO
PRESA DE PUNTE NUEVO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W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W13" activeCellId="0" sqref="W13"/>
    </sheetView>
  </sheetViews>
  <sheetFormatPr defaultRowHeight="11.25" zeroHeight="false" outlineLevelRow="0" outlineLevelCol="0"/>
  <cols>
    <col collapsed="false" customWidth="true" hidden="false" outlineLevel="0" max="1" min="1" style="51" width="8.98"/>
    <col collapsed="false" customWidth="true" hidden="false" outlineLevel="0" max="2" min="2" style="51" width="5.7"/>
    <col collapsed="false" customWidth="true" hidden="false" outlineLevel="0" max="73" min="3" style="52" width="5.7"/>
    <col collapsed="false" customWidth="true" hidden="false" outlineLevel="0" max="257" min="74" style="52" width="11.4"/>
    <col collapsed="false" customWidth="true" hidden="false" outlineLevel="0" max="1025" min="258" style="0" width="11.4"/>
  </cols>
  <sheetData>
    <row r="1" customFormat="false" ht="12" hidden="false" customHeight="false" outlineLevel="0" collapsed="false">
      <c r="A1" s="53"/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</row>
    <row r="2" customFormat="false" ht="12" hidden="false" customHeight="false" outlineLevel="0" collapsed="false">
      <c r="A2" s="53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</row>
    <row r="3" customFormat="false" ht="11.25" hidden="false" customHeight="false" outlineLevel="0" collapsed="false">
      <c r="A3" s="56" t="s">
        <v>20</v>
      </c>
      <c r="B3" s="56" t="n">
        <v>6.07</v>
      </c>
      <c r="C3" s="57"/>
      <c r="D3" s="58" t="s">
        <v>21</v>
      </c>
      <c r="E3" s="57" t="n">
        <v>31.56</v>
      </c>
      <c r="F3" s="59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</row>
    <row r="4" customFormat="false" ht="12" hidden="false" customHeight="false" outlineLevel="0" collapsed="false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</row>
    <row r="5" s="62" customFormat="true" ht="14.1" hidden="false" customHeight="true" outlineLevel="0" collapsed="false">
      <c r="A5" s="60" t="s">
        <v>7</v>
      </c>
      <c r="B5" s="60" t="s">
        <v>22</v>
      </c>
      <c r="C5" s="61" t="s">
        <v>23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52"/>
    </row>
    <row r="6" s="67" customFormat="true" ht="14.1" hidden="false" customHeight="true" outlineLevel="0" collapsed="false">
      <c r="A6" s="60"/>
      <c r="B6" s="60"/>
      <c r="C6" s="63" t="n">
        <v>0</v>
      </c>
      <c r="D6" s="64" t="n">
        <v>0.05</v>
      </c>
      <c r="E6" s="64" t="n">
        <v>0.1</v>
      </c>
      <c r="F6" s="64" t="n">
        <v>0.15</v>
      </c>
      <c r="G6" s="64" t="n">
        <v>0.2</v>
      </c>
      <c r="H6" s="64" t="n">
        <v>0.25</v>
      </c>
      <c r="I6" s="64" t="n">
        <v>0.3</v>
      </c>
      <c r="J6" s="64" t="n">
        <v>0.35</v>
      </c>
      <c r="K6" s="64" t="n">
        <v>0.4</v>
      </c>
      <c r="L6" s="64" t="n">
        <v>0.45</v>
      </c>
      <c r="M6" s="64" t="n">
        <v>0.5</v>
      </c>
      <c r="N6" s="64" t="n">
        <v>0.55</v>
      </c>
      <c r="O6" s="64" t="n">
        <v>0.6</v>
      </c>
      <c r="P6" s="64" t="n">
        <v>0.65</v>
      </c>
      <c r="Q6" s="64" t="n">
        <v>0.7</v>
      </c>
      <c r="R6" s="64" t="n">
        <v>0.75</v>
      </c>
      <c r="S6" s="64" t="n">
        <v>0.8</v>
      </c>
      <c r="T6" s="64" t="n">
        <v>0.85</v>
      </c>
      <c r="U6" s="64" t="n">
        <v>0.9</v>
      </c>
      <c r="V6" s="64" t="n">
        <v>0.95</v>
      </c>
      <c r="W6" s="64" t="n">
        <v>1</v>
      </c>
      <c r="X6" s="64" t="n">
        <v>1.05</v>
      </c>
      <c r="Y6" s="64" t="n">
        <v>1.1</v>
      </c>
      <c r="Z6" s="64" t="n">
        <v>1.15</v>
      </c>
      <c r="AA6" s="64" t="n">
        <v>1.2</v>
      </c>
      <c r="AB6" s="64" t="n">
        <v>1.25</v>
      </c>
      <c r="AC6" s="64" t="n">
        <v>1.3</v>
      </c>
      <c r="AD6" s="64" t="n">
        <v>1.35</v>
      </c>
      <c r="AE6" s="64" t="n">
        <v>1.4</v>
      </c>
      <c r="AF6" s="64" t="n">
        <v>1.45</v>
      </c>
      <c r="AG6" s="64" t="n">
        <v>1.5</v>
      </c>
      <c r="AH6" s="64" t="n">
        <v>1.55</v>
      </c>
      <c r="AI6" s="64" t="n">
        <v>1.6</v>
      </c>
      <c r="AJ6" s="64" t="n">
        <v>1.65</v>
      </c>
      <c r="AK6" s="64" t="n">
        <v>1.7</v>
      </c>
      <c r="AL6" s="64" t="n">
        <v>1.75</v>
      </c>
      <c r="AM6" s="64" t="n">
        <v>1.8</v>
      </c>
      <c r="AN6" s="64" t="n">
        <v>1.85</v>
      </c>
      <c r="AO6" s="64" t="n">
        <v>1.9</v>
      </c>
      <c r="AP6" s="64" t="n">
        <v>1.95</v>
      </c>
      <c r="AQ6" s="64" t="n">
        <v>2</v>
      </c>
      <c r="AR6" s="64" t="n">
        <v>2.05</v>
      </c>
      <c r="AS6" s="64" t="n">
        <v>2.1</v>
      </c>
      <c r="AT6" s="64" t="n">
        <v>2.15</v>
      </c>
      <c r="AU6" s="64" t="n">
        <v>2.2</v>
      </c>
      <c r="AV6" s="64" t="n">
        <v>2.25</v>
      </c>
      <c r="AW6" s="64" t="n">
        <v>2.3</v>
      </c>
      <c r="AX6" s="64" t="n">
        <v>2.35</v>
      </c>
      <c r="AY6" s="64" t="n">
        <v>2.4</v>
      </c>
      <c r="AZ6" s="64" t="n">
        <v>2.45</v>
      </c>
      <c r="BA6" s="64" t="n">
        <v>2.5</v>
      </c>
      <c r="BB6" s="64" t="n">
        <v>2.55</v>
      </c>
      <c r="BC6" s="64" t="n">
        <v>2.6</v>
      </c>
      <c r="BD6" s="64" t="n">
        <v>2.65</v>
      </c>
      <c r="BE6" s="64" t="n">
        <v>2.7</v>
      </c>
      <c r="BF6" s="64" t="n">
        <v>2.75</v>
      </c>
      <c r="BG6" s="64" t="n">
        <v>2.8</v>
      </c>
      <c r="BH6" s="64" t="n">
        <v>2.85</v>
      </c>
      <c r="BI6" s="64" t="n">
        <v>2.9</v>
      </c>
      <c r="BJ6" s="64" t="n">
        <v>2.95</v>
      </c>
      <c r="BK6" s="64" t="n">
        <v>3</v>
      </c>
      <c r="BL6" s="64" t="n">
        <v>3.05</v>
      </c>
      <c r="BM6" s="64" t="n">
        <v>3.1</v>
      </c>
      <c r="BN6" s="64" t="n">
        <v>3.15</v>
      </c>
      <c r="BO6" s="64" t="n">
        <v>3.2</v>
      </c>
      <c r="BP6" s="64" t="n">
        <v>3.25</v>
      </c>
      <c r="BQ6" s="64" t="n">
        <v>3.3</v>
      </c>
      <c r="BR6" s="64" t="n">
        <v>3.35</v>
      </c>
      <c r="BS6" s="64" t="n">
        <v>3.4</v>
      </c>
      <c r="BT6" s="64" t="n">
        <v>3.45</v>
      </c>
      <c r="BU6" s="65" t="n">
        <v>3.5</v>
      </c>
      <c r="BV6" s="66" t="s">
        <v>24</v>
      </c>
      <c r="BW6" s="66"/>
    </row>
    <row r="7" customFormat="false" ht="14.1" hidden="false" customHeight="true" outlineLevel="0" collapsed="false">
      <c r="A7" s="68" t="n">
        <v>31.5</v>
      </c>
      <c r="B7" s="69" t="n">
        <f aca="false">IF(A7-$E$3&lt;0,0,A7-$E$3)</f>
        <v>0</v>
      </c>
      <c r="C7" s="70" t="n">
        <v>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72"/>
      <c r="V7" s="72"/>
      <c r="W7" s="72"/>
      <c r="X7" s="72"/>
      <c r="Y7" s="72"/>
      <c r="Z7" s="72"/>
      <c r="AA7" s="73"/>
      <c r="AB7" s="73"/>
      <c r="AC7" s="73"/>
      <c r="AD7" s="73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5"/>
      <c r="BV7" s="66" t="n">
        <f aca="false">MAX(C7:BU7)</f>
        <v>0</v>
      </c>
    </row>
    <row r="8" customFormat="false" ht="14.1" hidden="false" customHeight="true" outlineLevel="0" collapsed="false">
      <c r="A8" s="76" t="n">
        <v>31.55</v>
      </c>
      <c r="B8" s="77" t="n">
        <f aca="false">IF(A8-$E$3&lt;0,0,A8-$E$3)</f>
        <v>0</v>
      </c>
      <c r="C8" s="70" t="n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80" t="s">
        <v>25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81"/>
      <c r="AF8" s="79"/>
      <c r="AG8" s="79"/>
      <c r="AH8" s="80" t="s">
        <v>26</v>
      </c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82"/>
      <c r="BV8" s="66" t="n">
        <f aca="false">MAX(C8:BU8)</f>
        <v>0</v>
      </c>
    </row>
    <row r="9" customFormat="false" ht="14.1" hidden="false" customHeight="true" outlineLevel="0" collapsed="false">
      <c r="A9" s="76" t="n">
        <v>31.6</v>
      </c>
      <c r="B9" s="77" t="n">
        <f aca="false">IF(A9-$E$3&lt;0,0,A9-$E$3)</f>
        <v>0.0400000000000027</v>
      </c>
      <c r="C9" s="70" t="n"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9"/>
      <c r="AG9" s="79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82"/>
      <c r="BV9" s="66" t="n">
        <f aca="false">MAX(C9:BU9)</f>
        <v>0</v>
      </c>
    </row>
    <row r="10" customFormat="false" ht="14.1" hidden="false" customHeight="true" outlineLevel="0" collapsed="false">
      <c r="A10" s="76" t="n">
        <v>31.65</v>
      </c>
      <c r="B10" s="77" t="n">
        <f aca="false">IF(A10-$E$3&lt;0,0,A10-$E$3)</f>
        <v>0.0899999999999999</v>
      </c>
      <c r="C10" s="70" t="n">
        <v>0</v>
      </c>
      <c r="D10" s="78" t="n">
        <v>0.22521112967922</v>
      </c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83"/>
      <c r="U10" s="83"/>
      <c r="V10" s="84"/>
      <c r="W10" s="85"/>
      <c r="X10" s="86"/>
      <c r="Y10" s="86"/>
      <c r="Z10" s="87"/>
      <c r="AA10" s="88"/>
      <c r="AB10" s="88"/>
      <c r="AC10" s="88"/>
      <c r="AD10" s="88"/>
      <c r="AE10" s="79"/>
      <c r="AF10" s="79"/>
      <c r="AG10" s="79"/>
      <c r="AH10" s="83"/>
      <c r="AI10" s="83"/>
      <c r="AJ10" s="84"/>
      <c r="AK10" s="85"/>
      <c r="AL10" s="86"/>
      <c r="AM10" s="86"/>
      <c r="AN10" s="87"/>
      <c r="AO10" s="88"/>
      <c r="AP10" s="88"/>
      <c r="AQ10" s="88"/>
      <c r="AR10" s="88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82"/>
      <c r="BV10" s="66" t="n">
        <f aca="false">MAX(C10:BU10)</f>
        <v>0.22521112967922</v>
      </c>
    </row>
    <row r="11" customFormat="false" ht="14.1" hidden="false" customHeight="true" outlineLevel="0" collapsed="false">
      <c r="A11" s="76" t="n">
        <v>31.7</v>
      </c>
      <c r="B11" s="77" t="n">
        <f aca="false">IF(A11-$E$3&lt;0,0,A11-$E$3)</f>
        <v>0.140000000000001</v>
      </c>
      <c r="C11" s="70" t="n">
        <v>0</v>
      </c>
      <c r="D11" s="78" t="n">
        <v>0.309990007901601</v>
      </c>
      <c r="E11" s="78" t="n">
        <v>0.514328184058714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91" t="s">
        <v>27</v>
      </c>
      <c r="U11" s="91"/>
      <c r="V11" s="92" t="s">
        <v>28</v>
      </c>
      <c r="W11" s="93" t="s">
        <v>29</v>
      </c>
      <c r="X11" s="87"/>
      <c r="Y11" s="78"/>
      <c r="Z11" s="78"/>
      <c r="AA11" s="79"/>
      <c r="AB11" s="79"/>
      <c r="AC11" s="79"/>
      <c r="AD11" s="79"/>
      <c r="AE11" s="79"/>
      <c r="AF11" s="79"/>
      <c r="AG11" s="79"/>
      <c r="AH11" s="91" t="s">
        <v>27</v>
      </c>
      <c r="AI11" s="91"/>
      <c r="AJ11" s="92" t="s">
        <v>28</v>
      </c>
      <c r="AK11" s="93" t="s">
        <v>29</v>
      </c>
      <c r="AL11" s="87"/>
      <c r="AM11" s="78"/>
      <c r="AN11" s="78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82"/>
      <c r="BV11" s="66" t="n">
        <f aca="false">MAX(C11:BU11)</f>
        <v>0.514328184058714</v>
      </c>
    </row>
    <row r="12" customFormat="false" ht="14.1" hidden="false" customHeight="true" outlineLevel="0" collapsed="false">
      <c r="A12" s="76" t="n">
        <v>31.75</v>
      </c>
      <c r="B12" s="77" t="n">
        <f aca="false">IF(A12-$E$3&lt;0,0,A12-$E$3)</f>
        <v>0.190000000000001</v>
      </c>
      <c r="C12" s="70" t="n">
        <v>0</v>
      </c>
      <c r="D12" s="78" t="n">
        <v>0.376839780805906</v>
      </c>
      <c r="E12" s="78" t="n">
        <v>0.664387880751189</v>
      </c>
      <c r="F12" s="78" t="n">
        <v>0.866886930070716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91"/>
      <c r="U12" s="91"/>
      <c r="V12" s="94" t="n">
        <v>31.77</v>
      </c>
      <c r="W12" s="94" t="n">
        <v>0.1</v>
      </c>
      <c r="X12" s="89"/>
      <c r="Y12" s="89"/>
      <c r="Z12" s="89"/>
      <c r="AA12" s="90"/>
      <c r="AB12" s="90"/>
      <c r="AC12" s="90"/>
      <c r="AD12" s="90"/>
      <c r="AE12" s="79"/>
      <c r="AF12" s="79"/>
      <c r="AG12" s="79"/>
      <c r="AH12" s="91"/>
      <c r="AI12" s="91"/>
      <c r="AJ12" s="94" t="n">
        <f aca="false">'H. de Cálculo'!N10</f>
        <v>32.14</v>
      </c>
      <c r="AK12" s="94" t="n">
        <f aca="false">'H. de Cálculo'!R10</f>
        <v>0.25</v>
      </c>
      <c r="AL12" s="89"/>
      <c r="AM12" s="89"/>
      <c r="AN12" s="89"/>
      <c r="AO12" s="90"/>
      <c r="AP12" s="90"/>
      <c r="AQ12" s="90"/>
      <c r="AR12" s="90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82"/>
      <c r="BV12" s="66" t="n">
        <f aca="false">MAX(C12:BU12)</f>
        <v>32.14</v>
      </c>
    </row>
    <row r="13" customFormat="false" ht="14.1" hidden="false" customHeight="true" outlineLevel="0" collapsed="false">
      <c r="A13" s="76" t="n">
        <v>31.8</v>
      </c>
      <c r="B13" s="77" t="n">
        <f aca="false">IF(A13-$E$3&lt;0,0,A13-$E$3)</f>
        <v>0.240000000000002</v>
      </c>
      <c r="C13" s="70" t="n">
        <v>0</v>
      </c>
      <c r="D13" s="78" t="n">
        <v>0.433730640936892</v>
      </c>
      <c r="E13" s="78" t="n">
        <v>0.788831706705696</v>
      </c>
      <c r="F13" s="78" t="n">
        <v>1.06163543628033</v>
      </c>
      <c r="G13" s="78" t="n">
        <v>1.2693809748293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87"/>
      <c r="U13" s="87"/>
      <c r="V13" s="89"/>
      <c r="W13" s="89"/>
      <c r="X13" s="95"/>
      <c r="Y13" s="96" t="n">
        <f aca="false">ROUND(V15,2)</f>
        <v>0.1</v>
      </c>
      <c r="Z13" s="97" t="n">
        <f aca="false">ROUND(Y13+0.01,2)</f>
        <v>0.11</v>
      </c>
      <c r="AA13" s="97" t="n">
        <f aca="false">ROUND(Y13+0.02,2)</f>
        <v>0.12</v>
      </c>
      <c r="AB13" s="97" t="n">
        <f aca="false">ROUND(Y13+0.03,2)</f>
        <v>0.13</v>
      </c>
      <c r="AC13" s="97" t="n">
        <f aca="false">ROUND(Y13+0.04,2)</f>
        <v>0.14</v>
      </c>
      <c r="AD13" s="98" t="n">
        <f aca="false">ROUND(Y13+0.05,2)</f>
        <v>0.15</v>
      </c>
      <c r="AE13" s="81"/>
      <c r="AF13" s="79"/>
      <c r="AG13" s="79"/>
      <c r="AH13" s="87"/>
      <c r="AI13" s="87"/>
      <c r="AJ13" s="89"/>
      <c r="AK13" s="89"/>
      <c r="AL13" s="95"/>
      <c r="AM13" s="96" t="n">
        <f aca="false">ROUND(AJ15,2)</f>
        <v>0.25</v>
      </c>
      <c r="AN13" s="97" t="n">
        <f aca="false">ROUND(AM13+0.01,2)</f>
        <v>0.26</v>
      </c>
      <c r="AO13" s="97" t="n">
        <f aca="false">ROUND(AM13+0.02,2)</f>
        <v>0.27</v>
      </c>
      <c r="AP13" s="97" t="n">
        <f aca="false">ROUND(AM13+0.03,2)</f>
        <v>0.28</v>
      </c>
      <c r="AQ13" s="97" t="n">
        <f aca="false">ROUND(AM13+0.04,2)</f>
        <v>0.29</v>
      </c>
      <c r="AR13" s="98" t="n">
        <f aca="false">ROUND(AM13+0.05,2)</f>
        <v>0.3</v>
      </c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82"/>
      <c r="BV13" s="66" t="n">
        <f aca="false">MAX(C13:BU13)</f>
        <v>1.2693809748293</v>
      </c>
    </row>
    <row r="14" customFormat="false" ht="14.1" hidden="false" customHeight="true" outlineLevel="0" collapsed="false">
      <c r="A14" s="76" t="n">
        <v>31.85</v>
      </c>
      <c r="B14" s="77" t="n">
        <f aca="false">IF(A14-$E$3&lt;0,0,A14-$E$3)</f>
        <v>0.290000000000003</v>
      </c>
      <c r="C14" s="70" t="n">
        <v>0</v>
      </c>
      <c r="D14" s="78" t="n">
        <v>0.484711917106888</v>
      </c>
      <c r="E14" s="78" t="n">
        <v>0.896989052132698</v>
      </c>
      <c r="F14" s="78" t="n">
        <v>1.23662820652226</v>
      </c>
      <c r="G14" s="78" t="n">
        <v>1.49855569738364</v>
      </c>
      <c r="H14" s="78" t="n">
        <v>1.71619454669353</v>
      </c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9"/>
      <c r="V14" s="99" t="s">
        <v>30</v>
      </c>
      <c r="W14" s="100" t="s">
        <v>31</v>
      </c>
      <c r="X14" s="101" t="n">
        <f aca="false">ROUND(U16,2)</f>
        <v>31.75</v>
      </c>
      <c r="Y14" s="86" t="n">
        <f aca="false">V16</f>
        <v>0.66</v>
      </c>
      <c r="Z14" s="87" t="n">
        <f aca="false">ROUND($Y14+(($AD14-$Y14)/5)*1,2)</f>
        <v>0.7</v>
      </c>
      <c r="AA14" s="87" t="n">
        <f aca="false">ROUND($Y14+(($AD14-$Y14)/5)*2,2)</f>
        <v>0.74</v>
      </c>
      <c r="AB14" s="87" t="n">
        <f aca="false">ROUND($Y14+(($AD14-$Y14)/5)*3,2)</f>
        <v>0.79</v>
      </c>
      <c r="AC14" s="87" t="n">
        <f aca="false">ROUND($Y14+(($AD14-$Y14)/5)*4,2)</f>
        <v>0.83</v>
      </c>
      <c r="AD14" s="102" t="n">
        <f aca="false">W16</f>
        <v>0.87</v>
      </c>
      <c r="AE14" s="81"/>
      <c r="AF14" s="79"/>
      <c r="AG14" s="79"/>
      <c r="AH14" s="78"/>
      <c r="AI14" s="79"/>
      <c r="AJ14" s="99" t="s">
        <v>30</v>
      </c>
      <c r="AK14" s="100" t="s">
        <v>31</v>
      </c>
      <c r="AL14" s="101" t="n">
        <f aca="false">ROUND(AI16,2)</f>
        <v>32.1</v>
      </c>
      <c r="AM14" s="86" t="n">
        <f aca="false">AJ16</f>
        <v>2.89</v>
      </c>
      <c r="AN14" s="87" t="n">
        <f aca="false">ROUND($Y14+(($AD14-$Y14)/5)*1,2)</f>
        <v>0.7</v>
      </c>
      <c r="AO14" s="87" t="n">
        <f aca="false">ROUND($Y14+(($AD14-$Y14)/5)*2,2)</f>
        <v>0.74</v>
      </c>
      <c r="AP14" s="87" t="n">
        <f aca="false">ROUND($Y14+(($AD14-$Y14)/5)*3,2)</f>
        <v>0.79</v>
      </c>
      <c r="AQ14" s="87" t="n">
        <f aca="false">ROUND($Y14+(($AD14-$Y14)/5)*4,2)</f>
        <v>0.83</v>
      </c>
      <c r="AR14" s="102" t="n">
        <f aca="false">AK16</f>
        <v>3.31</v>
      </c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82"/>
      <c r="BV14" s="66" t="n">
        <f aca="false">MAX(C14:BU14)</f>
        <v>32.1</v>
      </c>
    </row>
    <row r="15" customFormat="false" ht="14.1" hidden="false" customHeight="true" outlineLevel="0" collapsed="false">
      <c r="A15" s="76" t="n">
        <v>31.9</v>
      </c>
      <c r="B15" s="77" t="n">
        <f aca="false">IF(A15-$E$3&lt;0,0,A15-$E$3)</f>
        <v>0.34</v>
      </c>
      <c r="C15" s="70" t="n">
        <v>0</v>
      </c>
      <c r="D15" s="78" t="n">
        <v>0.531022852844634</v>
      </c>
      <c r="E15" s="78" t="n">
        <v>0.99385785834103</v>
      </c>
      <c r="F15" s="78" t="n">
        <v>1.39114442034632</v>
      </c>
      <c r="G15" s="78" t="n">
        <v>1.718923294303</v>
      </c>
      <c r="H15" s="78" t="n">
        <v>1.98322431172196</v>
      </c>
      <c r="I15" s="78" t="n">
        <v>2.20325783972196</v>
      </c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103"/>
      <c r="U15" s="90"/>
      <c r="V15" s="104" t="n">
        <f aca="false">HLOOKUP(W12,C6:BU6,1,TRUE())</f>
        <v>0.1</v>
      </c>
      <c r="W15" s="105" t="n">
        <f aca="false">HLOOKUP((W12+0.05),C6:BU6,1,TRUE())</f>
        <v>0.15</v>
      </c>
      <c r="X15" s="106" t="n">
        <f aca="false">ROUND(X14+0.01,2)</f>
        <v>31.76</v>
      </c>
      <c r="Y15" s="107" t="n">
        <f aca="false">ROUND(V16+((V17-V16)/5)*1,2)</f>
        <v>0.69</v>
      </c>
      <c r="Z15" s="78" t="n">
        <f aca="false">ROUND($Y15+(($AD15-$Y15)/5)*1,2)</f>
        <v>0.73</v>
      </c>
      <c r="AA15" s="78" t="n">
        <f aca="false">ROUND($Y15+(($AD15-$Y15)/5)*2,2)</f>
        <v>0.78</v>
      </c>
      <c r="AB15" s="78" t="n">
        <f aca="false">ROUND($Y15+(($AD15-$Y15)/5)*3,2)</f>
        <v>0.82</v>
      </c>
      <c r="AC15" s="78" t="n">
        <f aca="false">ROUND($Y15+(($AD15-$Y15)/5)*4,2)</f>
        <v>0.87</v>
      </c>
      <c r="AD15" s="108" t="n">
        <f aca="false">ROUND(W16+((W17-W16)/5)*1,2)</f>
        <v>0.91</v>
      </c>
      <c r="AE15" s="81"/>
      <c r="AF15" s="79"/>
      <c r="AG15" s="79"/>
      <c r="AH15" s="103"/>
      <c r="AI15" s="90"/>
      <c r="AJ15" s="104" t="n">
        <f aca="false">HLOOKUP(AK12,C6:BU6,1,TRUE())</f>
        <v>0.25</v>
      </c>
      <c r="AK15" s="105" t="n">
        <f aca="false">HLOOKUP((AK12+0.05),C6:BU6,1,TRUE())</f>
        <v>0.3</v>
      </c>
      <c r="AL15" s="106" t="n">
        <f aca="false">ROUND(AL14+0.01,2)</f>
        <v>32.11</v>
      </c>
      <c r="AM15" s="107" t="n">
        <f aca="false">ROUND(AJ16+((AJ17-AJ16)/5)*1,2)</f>
        <v>2.93</v>
      </c>
      <c r="AN15" s="78" t="n">
        <f aca="false">ROUND($Y15+(($AD15-$Y15)/5)*1,2)</f>
        <v>0.73</v>
      </c>
      <c r="AO15" s="78" t="n">
        <f aca="false">ROUND($Y15+(($AD15-$Y15)/5)*2,2)</f>
        <v>0.78</v>
      </c>
      <c r="AP15" s="78" t="n">
        <f aca="false">ROUND($Y15+(($AD15-$Y15)/5)*3,2)</f>
        <v>0.82</v>
      </c>
      <c r="AQ15" s="78" t="n">
        <f aca="false">ROUND($Y15+(($AD15-$Y15)/5)*4,2)</f>
        <v>0.87</v>
      </c>
      <c r="AR15" s="108" t="n">
        <f aca="false">ROUND(AK16+((AK17-AK16)/5)*1,2)</f>
        <v>3.36</v>
      </c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82"/>
      <c r="BV15" s="66" t="n">
        <f aca="false">MAX(C15:BU15)</f>
        <v>32.11</v>
      </c>
    </row>
    <row r="16" customFormat="false" ht="14.1" hidden="false" customHeight="true" outlineLevel="0" collapsed="false">
      <c r="A16" s="76" t="n">
        <v>31.95</v>
      </c>
      <c r="B16" s="77" t="n">
        <f aca="false">IF(A16-$E$3&lt;0,0,A16-$E$3)</f>
        <v>0.390000000000001</v>
      </c>
      <c r="C16" s="70" t="n">
        <v>0</v>
      </c>
      <c r="D16" s="78" t="n">
        <v>0.573631220380362</v>
      </c>
      <c r="E16" s="78" t="n">
        <v>1.08231226047135</v>
      </c>
      <c r="F16" s="78" t="n">
        <v>1.53094963932127</v>
      </c>
      <c r="G16" s="78" t="n">
        <v>1.91584551952855</v>
      </c>
      <c r="H16" s="78" t="n">
        <v>2.23404347057137</v>
      </c>
      <c r="I16" s="78" t="n">
        <v>2.50744656324021</v>
      </c>
      <c r="J16" s="78" t="n">
        <v>2.72744380124021</v>
      </c>
      <c r="K16" s="78"/>
      <c r="L16" s="78"/>
      <c r="M16" s="78"/>
      <c r="N16" s="78"/>
      <c r="O16" s="78"/>
      <c r="P16" s="78"/>
      <c r="Q16" s="78"/>
      <c r="R16" s="78"/>
      <c r="S16" s="78"/>
      <c r="T16" s="109" t="s">
        <v>32</v>
      </c>
      <c r="U16" s="110" t="n">
        <f aca="false">VLOOKUP(V12,A7:A97,1,TRUE())</f>
        <v>31.75</v>
      </c>
      <c r="V16" s="111" t="n">
        <f aca="false">ROUND(IFERROR(INDEX(C7:BU97,MATCH(U16,A7:A97,0),MATCH(V15,C6:BU6,0)),""),2)</f>
        <v>0.66</v>
      </c>
      <c r="W16" s="102" t="n">
        <f aca="false">ROUND(IFERROR(INDEX(C7:BU97,MATCH(U16,A7:A97,0),MATCH(W15,C6:BU6,0)),""),2)</f>
        <v>0.87</v>
      </c>
      <c r="X16" s="106" t="n">
        <f aca="false">ROUND(X14+0.02,2)</f>
        <v>31.77</v>
      </c>
      <c r="Y16" s="107" t="n">
        <f aca="false">V16+((V17-V16)/5)*2</f>
        <v>0.712</v>
      </c>
      <c r="Z16" s="78" t="n">
        <f aca="false">ROUND($Y16+(($AD16-$Y16)/5)*1,2)</f>
        <v>0.76</v>
      </c>
      <c r="AA16" s="78" t="n">
        <f aca="false">ROUND($Y16+(($AD16-$Y16)/5)*2,2)</f>
        <v>0.81</v>
      </c>
      <c r="AB16" s="78" t="n">
        <f aca="false">ROUND($Y16+(($AD16-$Y16)/5)*3,2)</f>
        <v>0.85</v>
      </c>
      <c r="AC16" s="78" t="n">
        <f aca="false">ROUND($Y16+(($AD16-$Y16)/5)*4,2)</f>
        <v>0.9</v>
      </c>
      <c r="AD16" s="108" t="n">
        <f aca="false">ROUND(W16+((W17-W16)/5)*2,2)</f>
        <v>0.95</v>
      </c>
      <c r="AE16" s="81"/>
      <c r="AF16" s="79"/>
      <c r="AG16" s="79"/>
      <c r="AH16" s="109" t="s">
        <v>32</v>
      </c>
      <c r="AI16" s="110" t="n">
        <f aca="false">VLOOKUP(AJ12,A7:A97,1,TRUE())</f>
        <v>32.1</v>
      </c>
      <c r="AJ16" s="111" t="n">
        <f aca="false">ROUND(IFERROR(INDEX(C7:BU97,MATCH(AI16,A7:A97,0),MATCH(AJ15,C6:BU6,0)),""),2)</f>
        <v>2.89</v>
      </c>
      <c r="AK16" s="102" t="n">
        <f aca="false">ROUND(IFERROR(INDEX(C7:BU97,MATCH(AI16,A7:A97,0),MATCH(AK15,C6:BU6,0)),""),2)</f>
        <v>3.31</v>
      </c>
      <c r="AL16" s="106" t="n">
        <f aca="false">ROUND(AL14+0.02,2)</f>
        <v>32.12</v>
      </c>
      <c r="AM16" s="107" t="n">
        <f aca="false">AJ16+((AJ17-AJ16)/5)*2</f>
        <v>2.966</v>
      </c>
      <c r="AN16" s="78" t="n">
        <f aca="false">ROUND($Y16+(($AD16-$Y16)/5)*1,2)</f>
        <v>0.76</v>
      </c>
      <c r="AO16" s="78" t="n">
        <f aca="false">ROUND($Y16+(($AD16-$Y16)/5)*2,2)</f>
        <v>0.81</v>
      </c>
      <c r="AP16" s="78" t="n">
        <f aca="false">ROUND($Y16+(($AD16-$Y16)/5)*3,2)</f>
        <v>0.85</v>
      </c>
      <c r="AQ16" s="78" t="n">
        <f aca="false">ROUND($Y16+(($AD16-$Y16)/5)*4,2)</f>
        <v>0.9</v>
      </c>
      <c r="AR16" s="108" t="n">
        <f aca="false">ROUND(AK16+((AK17-AK16)/5)*2,2)</f>
        <v>3.4</v>
      </c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82"/>
      <c r="BV16" s="66" t="n">
        <f aca="false">MAX(C16:BU16)</f>
        <v>32.12</v>
      </c>
    </row>
    <row r="17" customFormat="false" ht="14.1" hidden="false" customHeight="true" outlineLevel="0" collapsed="false">
      <c r="A17" s="76" t="n">
        <v>32</v>
      </c>
      <c r="B17" s="77" t="n">
        <f aca="false">IF(A17-$E$3&lt;0,0,A17-$E$3)</f>
        <v>0.440000000000001</v>
      </c>
      <c r="C17" s="70" t="n">
        <v>0</v>
      </c>
      <c r="D17" s="78" t="n">
        <v>0.61329298697534</v>
      </c>
      <c r="E17" s="78" t="n">
        <v>1.16418660342421</v>
      </c>
      <c r="F17" s="78" t="n">
        <v>1.65950731334084</v>
      </c>
      <c r="G17" s="78" t="n">
        <v>2.0954960746899</v>
      </c>
      <c r="H17" s="78" t="n">
        <v>2.47018501706885</v>
      </c>
      <c r="I17" s="78" t="n">
        <v>2.78034899474</v>
      </c>
      <c r="J17" s="78" t="n">
        <v>3.06629013221711</v>
      </c>
      <c r="K17" s="78" t="n">
        <v>3.28625108021712</v>
      </c>
      <c r="L17" s="78"/>
      <c r="M17" s="78"/>
      <c r="N17" s="78"/>
      <c r="O17" s="78"/>
      <c r="P17" s="78"/>
      <c r="Q17" s="78"/>
      <c r="R17" s="78"/>
      <c r="S17" s="78"/>
      <c r="T17" s="109"/>
      <c r="U17" s="112" t="n">
        <f aca="false">VLOOKUP((V12+0.05),A7:A97,1,TRUE())</f>
        <v>31.8</v>
      </c>
      <c r="V17" s="113" t="n">
        <f aca="false">ROUND(IFERROR(INDEX(C7:BU97,MATCH(U17,A7:A97,0),MATCH(V15,C6:BU6,0)),""),2)</f>
        <v>0.79</v>
      </c>
      <c r="W17" s="95" t="n">
        <f aca="false">ROUND(IFERROR(INDEX(C7:BU97,MATCH(U17,A7:A97,0),MATCH(W15,C6:BU6,0)),""),2)</f>
        <v>1.06</v>
      </c>
      <c r="X17" s="106" t="n">
        <f aca="false">ROUND(X14+0.03,2)</f>
        <v>31.78</v>
      </c>
      <c r="Y17" s="107" t="n">
        <f aca="false">ROUND(V16+((V17-V16)/5)*3,2)</f>
        <v>0.74</v>
      </c>
      <c r="Z17" s="78" t="n">
        <f aca="false">ROUND($Y17+(($AD17-$Y17)/5)*1,2)</f>
        <v>0.79</v>
      </c>
      <c r="AA17" s="78" t="n">
        <f aca="false">ROUND($Y17+(($AD17-$Y17)/5)*2,2)</f>
        <v>0.84</v>
      </c>
      <c r="AB17" s="78" t="n">
        <f aca="false">ROUND($Y17+(($AD17-$Y17)/5)*3,2)</f>
        <v>0.88</v>
      </c>
      <c r="AC17" s="78" t="n">
        <f aca="false">ROUND($Y17+(($AD17-$Y17)/5)*4,2)</f>
        <v>0.93</v>
      </c>
      <c r="AD17" s="108" t="n">
        <f aca="false">ROUND(W16+((W17-W16)/5)*3,2)</f>
        <v>0.98</v>
      </c>
      <c r="AE17" s="81"/>
      <c r="AF17" s="79"/>
      <c r="AG17" s="79"/>
      <c r="AH17" s="109"/>
      <c r="AI17" s="112" t="n">
        <f aca="false">VLOOKUP((AJ12+0.05),A7:A97,1,TRUE())</f>
        <v>32.15</v>
      </c>
      <c r="AJ17" s="113" t="n">
        <f aca="false">ROUND(IFERROR(INDEX(C7:BU97,MATCH(AI17,A7:A97,0),MATCH(AJ15,C6:BU6,0)),""),2)</f>
        <v>3.08</v>
      </c>
      <c r="AK17" s="95" t="n">
        <f aca="false">ROUND(IFERROR(INDEX(C7:BU97,MATCH(AI17,A7:A97,0),MATCH(AK15,C6:BU6,0)),""),2)</f>
        <v>3.54</v>
      </c>
      <c r="AL17" s="106" t="n">
        <f aca="false">ROUND(AL14+0.03,2)</f>
        <v>32.13</v>
      </c>
      <c r="AM17" s="107" t="n">
        <f aca="false">ROUND(AJ16+((AJ17-AJ16)/5)*3,2)</f>
        <v>3</v>
      </c>
      <c r="AN17" s="78" t="n">
        <f aca="false">ROUND($Y17+(($AD17-$Y17)/5)*1,2)</f>
        <v>0.79</v>
      </c>
      <c r="AO17" s="78" t="n">
        <f aca="false">ROUND($Y17+(($AD17-$Y17)/5)*2,2)</f>
        <v>0.84</v>
      </c>
      <c r="AP17" s="78" t="n">
        <f aca="false">ROUND($Y17+(($AD17-$Y17)/5)*3,2)</f>
        <v>0.88</v>
      </c>
      <c r="AQ17" s="78" t="n">
        <f aca="false">ROUND($Y17+(($AD17-$Y17)/5)*4,2)</f>
        <v>0.93</v>
      </c>
      <c r="AR17" s="108" t="n">
        <f aca="false">ROUND(AK16+((AK17-AK16)/5)*3,2)</f>
        <v>3.45</v>
      </c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82"/>
      <c r="BV17" s="66" t="n">
        <f aca="false">MAX(C17:BU17)</f>
        <v>32.15</v>
      </c>
    </row>
    <row r="18" customFormat="false" ht="14.1" hidden="false" customHeight="true" outlineLevel="0" collapsed="false">
      <c r="A18" s="76" t="n">
        <v>32.05</v>
      </c>
      <c r="B18" s="77" t="n">
        <f aca="false">IF(A18-$E$3&lt;0,0,A18-$E$3)</f>
        <v>0.489999999999998</v>
      </c>
      <c r="C18" s="70" t="n">
        <v>0</v>
      </c>
      <c r="D18" s="78" t="n">
        <v>0.650538195517492</v>
      </c>
      <c r="E18" s="78" t="n">
        <v>1.24073560225774</v>
      </c>
      <c r="F18" s="78" t="n">
        <v>1.77910405051381</v>
      </c>
      <c r="G18" s="78" t="n">
        <v>2.26168420457653</v>
      </c>
      <c r="H18" s="78" t="n">
        <v>2.6870695035052</v>
      </c>
      <c r="I18" s="78" t="n">
        <v>3.05309978664721</v>
      </c>
      <c r="J18" s="78" t="n">
        <v>3.36388418937093</v>
      </c>
      <c r="K18" s="78" t="n">
        <v>3.65769431199999</v>
      </c>
      <c r="L18" s="78" t="n">
        <v>3.87761896999999</v>
      </c>
      <c r="M18" s="78"/>
      <c r="N18" s="78"/>
      <c r="O18" s="78"/>
      <c r="P18" s="78"/>
      <c r="Q18" s="78"/>
      <c r="R18" s="78"/>
      <c r="S18" s="78"/>
      <c r="T18" s="86"/>
      <c r="U18" s="87"/>
      <c r="V18" s="87"/>
      <c r="W18" s="88"/>
      <c r="X18" s="106" t="n">
        <f aca="false">ROUND(X14+0.04,2)</f>
        <v>31.79</v>
      </c>
      <c r="Y18" s="107" t="n">
        <f aca="false">ROUND(V16+((V17-V16)/5)*4,2)</f>
        <v>0.76</v>
      </c>
      <c r="Z18" s="78" t="n">
        <f aca="false">ROUND($Y18+(($AD18-$Y18)/5)*1,2)</f>
        <v>0.81</v>
      </c>
      <c r="AA18" s="78" t="n">
        <f aca="false">ROUND($Y18+(($AD18-$Y18)/5)*2,2)</f>
        <v>0.86</v>
      </c>
      <c r="AB18" s="78" t="n">
        <f aca="false">ROUND($Y18+(($AD18-$Y18)/5)*3,2)</f>
        <v>0.92</v>
      </c>
      <c r="AC18" s="78" t="n">
        <f aca="false">ROUND($Y18+(($AD18-$Y18)/5)*4,2)</f>
        <v>0.97</v>
      </c>
      <c r="AD18" s="108" t="n">
        <f aca="false">ROUND(W16+((W17-W16)/5)*4,2)</f>
        <v>1.02</v>
      </c>
      <c r="AE18" s="81"/>
      <c r="AF18" s="79"/>
      <c r="AG18" s="79"/>
      <c r="AH18" s="86"/>
      <c r="AI18" s="87"/>
      <c r="AJ18" s="87"/>
      <c r="AK18" s="88"/>
      <c r="AL18" s="106" t="n">
        <f aca="false">ROUND(AL14+0.04,2)</f>
        <v>32.14</v>
      </c>
      <c r="AM18" s="107" t="n">
        <f aca="false">ROUND(AJ16+((AJ17-AJ16)/5)*4,2)</f>
        <v>3.04</v>
      </c>
      <c r="AN18" s="78" t="n">
        <f aca="false">ROUND($Y18+(($AD18-$Y18)/5)*1,2)</f>
        <v>0.81</v>
      </c>
      <c r="AO18" s="78" t="n">
        <f aca="false">ROUND($Y18+(($AD18-$Y18)/5)*2,2)</f>
        <v>0.86</v>
      </c>
      <c r="AP18" s="78" t="n">
        <f aca="false">ROUND($Y18+(($AD18-$Y18)/5)*3,2)</f>
        <v>0.92</v>
      </c>
      <c r="AQ18" s="78" t="n">
        <f aca="false">ROUND($Y18+(($AD18-$Y18)/5)*4,2)</f>
        <v>0.97</v>
      </c>
      <c r="AR18" s="108" t="n">
        <f aca="false">ROUND(AK16+((AK17-AK16)/5)*4,2)</f>
        <v>3.49</v>
      </c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82"/>
      <c r="BV18" s="66" t="n">
        <f aca="false">MAX(C18:BU18)</f>
        <v>32.14</v>
      </c>
    </row>
    <row r="19" customFormat="false" ht="14.1" hidden="false" customHeight="true" outlineLevel="0" collapsed="false">
      <c r="A19" s="76" t="n">
        <v>32.1</v>
      </c>
      <c r="B19" s="77" t="n">
        <f aca="false">IF(A19-$E$3&lt;0,0,A19-$E$3)</f>
        <v>0.540000000000003</v>
      </c>
      <c r="C19" s="70" t="n">
        <v>0</v>
      </c>
      <c r="D19" s="78" t="n">
        <v>0.68720451933429</v>
      </c>
      <c r="E19" s="78" t="n">
        <v>1.31380377606411</v>
      </c>
      <c r="F19" s="78" t="n">
        <v>1.89134568283202</v>
      </c>
      <c r="G19" s="78" t="n">
        <v>2.41698440463703</v>
      </c>
      <c r="H19" s="78" t="n">
        <v>2.8887208949792</v>
      </c>
      <c r="I19" s="78" t="n">
        <v>3.30500504126835</v>
      </c>
      <c r="J19" s="78" t="n">
        <v>3.66352011971221</v>
      </c>
      <c r="K19" s="78" t="n">
        <v>3.98616104264106</v>
      </c>
      <c r="L19" s="78" t="n">
        <v>4.2799226833516</v>
      </c>
      <c r="M19" s="78" t="n">
        <v>4.4998110513516</v>
      </c>
      <c r="N19" s="78"/>
      <c r="O19" s="78"/>
      <c r="P19" s="78"/>
      <c r="Q19" s="78"/>
      <c r="R19" s="78"/>
      <c r="S19" s="78"/>
      <c r="T19" s="78"/>
      <c r="U19" s="78"/>
      <c r="V19" s="78"/>
      <c r="W19" s="79"/>
      <c r="X19" s="114" t="n">
        <f aca="false">ROUND(X14+0.05,2)</f>
        <v>31.8</v>
      </c>
      <c r="Y19" s="115" t="n">
        <f aca="false">V17</f>
        <v>0.79</v>
      </c>
      <c r="Z19" s="116" t="n">
        <f aca="false">ROUND($Y19+(($AD19-$Y19)/5)*1,2)</f>
        <v>0.84</v>
      </c>
      <c r="AA19" s="116" t="n">
        <f aca="false">ROUND($Y19+(($AD19-$Y19)/5)*2,2)</f>
        <v>0.9</v>
      </c>
      <c r="AB19" s="116" t="n">
        <f aca="false">ROUND($Y19+(($AD19-$Y19)/5)*3,2)</f>
        <v>0.95</v>
      </c>
      <c r="AC19" s="116" t="n">
        <f aca="false">ROUND($Y19+(($AD19-$Y19)/5)*4,2)</f>
        <v>1.01</v>
      </c>
      <c r="AD19" s="95" t="n">
        <f aca="false">W17</f>
        <v>1.06</v>
      </c>
      <c r="AE19" s="81"/>
      <c r="AF19" s="79"/>
      <c r="AG19" s="79"/>
      <c r="AH19" s="78"/>
      <c r="AI19" s="78"/>
      <c r="AJ19" s="78"/>
      <c r="AK19" s="79"/>
      <c r="AL19" s="114" t="n">
        <f aca="false">ROUND(AL14+0.05,2)</f>
        <v>32.15</v>
      </c>
      <c r="AM19" s="115" t="n">
        <f aca="false">AJ17</f>
        <v>3.08</v>
      </c>
      <c r="AN19" s="116" t="n">
        <f aca="false">ROUND($Y19+(($AD19-$Y19)/5)*1,2)</f>
        <v>0.84</v>
      </c>
      <c r="AO19" s="116" t="n">
        <f aca="false">ROUND($Y19+(($AD19-$Y19)/5)*2,2)</f>
        <v>0.9</v>
      </c>
      <c r="AP19" s="116" t="n">
        <f aca="false">ROUND($Y19+(($AD19-$Y19)/5)*3,2)</f>
        <v>0.95</v>
      </c>
      <c r="AQ19" s="116" t="n">
        <f aca="false">ROUND($Y19+(($AD19-$Y19)/5)*4,2)</f>
        <v>1.01</v>
      </c>
      <c r="AR19" s="95" t="n">
        <f aca="false">AK17</f>
        <v>3.54</v>
      </c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82"/>
      <c r="BV19" s="66" t="n">
        <f aca="false">MAX(C19:BU19)</f>
        <v>32.15</v>
      </c>
    </row>
    <row r="20" customFormat="false" ht="14.1" hidden="false" customHeight="true" outlineLevel="0" collapsed="false">
      <c r="A20" s="76" t="n">
        <v>32.15</v>
      </c>
      <c r="B20" s="77" t="n">
        <f aca="false">IF(A20-$E$3&lt;0,0,A20-$E$3)</f>
        <v>0.59</v>
      </c>
      <c r="C20" s="70" t="n">
        <v>0</v>
      </c>
      <c r="D20" s="78" t="n">
        <v>0.722364220016953</v>
      </c>
      <c r="E20" s="78" t="n">
        <v>1.38327557218126</v>
      </c>
      <c r="F20" s="78" t="n">
        <v>1.99741137792548</v>
      </c>
      <c r="G20" s="78" t="n">
        <v>2.56324077061957</v>
      </c>
      <c r="H20" s="78" t="n">
        <v>3.07790290220545</v>
      </c>
      <c r="I20" s="78" t="n">
        <v>3.54023018668941</v>
      </c>
      <c r="J20" s="78" t="n">
        <v>3.94855337339614</v>
      </c>
      <c r="K20" s="78" t="n">
        <v>4.30042581934045</v>
      </c>
      <c r="L20" s="78" t="n">
        <v>4.63777259306572</v>
      </c>
      <c r="M20" s="78" t="n">
        <v>4.93148575185773</v>
      </c>
      <c r="N20" s="78" t="n">
        <v>5.15133782985773</v>
      </c>
      <c r="O20" s="78"/>
      <c r="P20" s="78"/>
      <c r="Q20" s="78"/>
      <c r="R20" s="78"/>
      <c r="S20" s="78"/>
      <c r="T20" s="78"/>
      <c r="U20" s="78"/>
      <c r="V20" s="78"/>
      <c r="W20" s="78"/>
      <c r="X20" s="87"/>
      <c r="Y20" s="87"/>
      <c r="Z20" s="87"/>
      <c r="AA20" s="88"/>
      <c r="AB20" s="88"/>
      <c r="AC20" s="88"/>
      <c r="AD20" s="88"/>
      <c r="AE20" s="79"/>
      <c r="AF20" s="79"/>
      <c r="AG20" s="79"/>
      <c r="AH20" s="78"/>
      <c r="AI20" s="78"/>
      <c r="AJ20" s="78"/>
      <c r="AK20" s="78"/>
      <c r="AL20" s="87"/>
      <c r="AM20" s="87"/>
      <c r="AN20" s="87"/>
      <c r="AO20" s="88"/>
      <c r="AP20" s="88"/>
      <c r="AQ20" s="88"/>
      <c r="AR20" s="8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82"/>
      <c r="BV20" s="66" t="n">
        <f aca="false">MAX(C20:BU20)</f>
        <v>5.15133782985773</v>
      </c>
    </row>
    <row r="21" customFormat="false" ht="14.1" hidden="false" customHeight="true" outlineLevel="0" collapsed="false">
      <c r="A21" s="76" t="n">
        <v>32.2</v>
      </c>
      <c r="B21" s="77" t="n">
        <f aca="false">IF(A21-$E$3&lt;0,0,A21-$E$3)</f>
        <v>0.640000000000004</v>
      </c>
      <c r="C21" s="70" t="n">
        <v>0</v>
      </c>
      <c r="D21" s="78" t="n">
        <v>0.755893516821599</v>
      </c>
      <c r="E21" s="78" t="n">
        <v>1.44943938173052</v>
      </c>
      <c r="F21" s="78" t="n">
        <v>2.09819704719601</v>
      </c>
      <c r="G21" s="78" t="n">
        <v>2.70183001643436</v>
      </c>
      <c r="H21" s="78" t="n">
        <v>3.25662425535222</v>
      </c>
      <c r="I21" s="78" t="n">
        <v>3.76166794843873</v>
      </c>
      <c r="J21" s="78" t="n">
        <v>4.21570019065754</v>
      </c>
      <c r="K21" s="78" t="n">
        <v>4.61695128488342</v>
      </c>
      <c r="L21" s="78" t="n">
        <v>4.96530221791327</v>
      </c>
      <c r="M21" s="78" t="n">
        <v>5.31742254312654</v>
      </c>
      <c r="N21" s="78" t="n">
        <v>5.61108722000004</v>
      </c>
      <c r="O21" s="78" t="n">
        <v>5.83090300800004</v>
      </c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117" t="s">
        <v>33</v>
      </c>
      <c r="AB21" s="117"/>
      <c r="AC21" s="117"/>
      <c r="AD21" s="117" t="n">
        <f aca="false">IFERROR(INDEX(Y14:AD19,MATCH(V12,X14:X19,0),MATCH(W12,Y13:AD13,0)),"")</f>
        <v>0.712</v>
      </c>
      <c r="AE21" s="79"/>
      <c r="AF21" s="79"/>
      <c r="AG21" s="79"/>
      <c r="AH21" s="78"/>
      <c r="AI21" s="78"/>
      <c r="AJ21" s="78"/>
      <c r="AK21" s="78"/>
      <c r="AL21" s="78"/>
      <c r="AM21" s="78"/>
      <c r="AN21" s="78"/>
      <c r="AO21" s="117" t="s">
        <v>33</v>
      </c>
      <c r="AP21" s="117"/>
      <c r="AQ21" s="117"/>
      <c r="AR21" s="117" t="n">
        <f aca="false">ROUND(IFERROR(INDEX(AM14:AR19,MATCH(AJ12,AL14:AL19,0),MATCH(AK12,AM13:AR13,0)),""),2)</f>
        <v>3.04</v>
      </c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82"/>
      <c r="BV21" s="66" t="n">
        <f aca="false">MAX(C21:BU21)</f>
        <v>5.83090300800004</v>
      </c>
    </row>
    <row r="22" customFormat="false" ht="14.1" hidden="false" customHeight="true" outlineLevel="0" collapsed="false">
      <c r="A22" s="76" t="n">
        <v>32.25</v>
      </c>
      <c r="B22" s="77" t="n">
        <f aca="false">IF(A22-$E$3&lt;0,0,A22-$E$3)</f>
        <v>0.690000000000001</v>
      </c>
      <c r="C22" s="70" t="n">
        <v>0</v>
      </c>
      <c r="D22" s="78" t="n">
        <v>0.787995395192377</v>
      </c>
      <c r="E22" s="78" t="n">
        <v>1.51271683281202</v>
      </c>
      <c r="F22" s="78" t="n">
        <v>2.19440209195363</v>
      </c>
      <c r="G22" s="78" t="n">
        <v>2.83381276253515</v>
      </c>
      <c r="H22" s="78" t="n">
        <v>3.42640402095135</v>
      </c>
      <c r="I22" s="78" t="n">
        <v>3.97144353078368</v>
      </c>
      <c r="J22" s="78" t="n">
        <v>4.46794468176253</v>
      </c>
      <c r="K22" s="78" t="n">
        <v>4.9145668308783</v>
      </c>
      <c r="L22" s="78" t="n">
        <v>5.30945446279207</v>
      </c>
      <c r="M22" s="78" t="n">
        <v>5.67190695540959</v>
      </c>
      <c r="N22" s="78" t="n">
        <v>6.02396914809872</v>
      </c>
      <c r="O22" s="78" t="n">
        <v>6.31758534305369</v>
      </c>
      <c r="P22" s="78" t="n">
        <v>6.53736484105369</v>
      </c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9"/>
      <c r="AB22" s="79"/>
      <c r="AC22" s="79"/>
      <c r="AD22" s="79"/>
      <c r="AE22" s="79"/>
      <c r="AF22" s="79"/>
      <c r="AG22" s="79"/>
      <c r="AH22" s="78"/>
      <c r="AI22" s="78"/>
      <c r="AJ22" s="78"/>
      <c r="AK22" s="78"/>
      <c r="AL22" s="78"/>
      <c r="AM22" s="78"/>
      <c r="AN22" s="78"/>
      <c r="AO22" s="79"/>
      <c r="AP22" s="79"/>
      <c r="AQ22" s="79"/>
      <c r="AR22" s="79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82"/>
      <c r="BV22" s="66" t="n">
        <f aca="false">MAX(C22:BU22)</f>
        <v>6.53736484105369</v>
      </c>
    </row>
    <row r="23" customFormat="false" ht="14.1" hidden="false" customHeight="true" outlineLevel="0" collapsed="false">
      <c r="A23" s="76" t="n">
        <v>32.3</v>
      </c>
      <c r="B23" s="77" t="n">
        <f aca="false">IF(A23-$E$3&lt;0,0,A23-$E$3)</f>
        <v>0.739999999999998</v>
      </c>
      <c r="C23" s="70" t="n">
        <v>0</v>
      </c>
      <c r="D23" s="78" t="n">
        <v>0.818834116666541</v>
      </c>
      <c r="E23" s="78" t="n">
        <v>1.57344737973057</v>
      </c>
      <c r="F23" s="78" t="n">
        <v>2.28658472696641</v>
      </c>
      <c r="G23" s="78" t="n">
        <v>2.96002674450772</v>
      </c>
      <c r="H23" s="78" t="n">
        <v>3.58842573793607</v>
      </c>
      <c r="I23" s="78" t="n">
        <v>4.17118016573347</v>
      </c>
      <c r="J23" s="78" t="n">
        <v>4.7074966060037</v>
      </c>
      <c r="K23" s="78" t="n">
        <v>5.19632380453831</v>
      </c>
      <c r="L23" s="78" t="n">
        <v>5.63625220850436</v>
      </c>
      <c r="M23" s="78" t="n">
        <v>6.02535214740249</v>
      </c>
      <c r="N23" s="78" t="n">
        <v>6.40439254872044</v>
      </c>
      <c r="O23" s="78" t="n">
        <v>6.75639660888543</v>
      </c>
      <c r="P23" s="78" t="n">
        <v>7.04996432192187</v>
      </c>
      <c r="Q23" s="78" t="n">
        <v>7.26970752992187</v>
      </c>
      <c r="R23" s="78"/>
      <c r="S23" s="78"/>
      <c r="T23" s="78"/>
      <c r="U23" s="78"/>
      <c r="V23" s="78"/>
      <c r="W23" s="78"/>
      <c r="X23" s="78"/>
      <c r="Y23" s="78"/>
      <c r="Z23" s="78"/>
      <c r="AA23" s="79"/>
      <c r="AB23" s="79"/>
      <c r="AC23" s="92" t="s">
        <v>28</v>
      </c>
      <c r="AD23" s="93" t="s">
        <v>29</v>
      </c>
      <c r="AE23" s="79"/>
      <c r="AF23" s="79"/>
      <c r="AG23" s="79"/>
      <c r="AH23" s="78"/>
      <c r="AI23" s="78"/>
      <c r="AJ23" s="78"/>
      <c r="AK23" s="78"/>
      <c r="AL23" s="78"/>
      <c r="AM23" s="78"/>
      <c r="AN23" s="78"/>
      <c r="AO23" s="79"/>
      <c r="AP23" s="79"/>
      <c r="AQ23" s="92" t="s">
        <v>28</v>
      </c>
      <c r="AR23" s="93" t="s">
        <v>29</v>
      </c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82"/>
      <c r="BV23" s="66" t="n">
        <f aca="false">MAX(C23:BU23)</f>
        <v>7.26970752992187</v>
      </c>
    </row>
    <row r="24" customFormat="false" ht="14.1" hidden="false" customHeight="true" outlineLevel="0" collapsed="false">
      <c r="A24" s="76" t="n">
        <v>32.35</v>
      </c>
      <c r="B24" s="77" t="n">
        <f aca="false">IF(A24-$E$3&lt;0,0,A24-$E$3)</f>
        <v>0.790000000000003</v>
      </c>
      <c r="C24" s="70" t="n">
        <v>0</v>
      </c>
      <c r="D24" s="78" t="n">
        <v>0.848544783537919</v>
      </c>
      <c r="E24" s="78" t="n">
        <v>1.63190901300218</v>
      </c>
      <c r="F24" s="78" t="n">
        <v>2.37636466655025</v>
      </c>
      <c r="G24" s="78" t="n">
        <v>3.0811472748402</v>
      </c>
      <c r="H24" s="78" t="n">
        <v>3.74363345097178</v>
      </c>
      <c r="I24" s="78" t="n">
        <v>4.36215403169678</v>
      </c>
      <c r="J24" s="78" t="n">
        <v>4.93605679606543</v>
      </c>
      <c r="K24" s="78" t="n">
        <v>5.46449500328617</v>
      </c>
      <c r="L24" s="78" t="n">
        <v>5.94636097866081</v>
      </c>
      <c r="M24" s="78" t="n">
        <v>6.38018503170513</v>
      </c>
      <c r="N24" s="78" t="n">
        <v>6.76397278530879</v>
      </c>
      <c r="O24" s="78" t="n">
        <v>7.16184745034882</v>
      </c>
      <c r="P24" s="78" t="n">
        <v>7.51379337798968</v>
      </c>
      <c r="Q24" s="78" t="n">
        <v>7.8073126091076</v>
      </c>
      <c r="R24" s="78" t="n">
        <v>8.02701952710761</v>
      </c>
      <c r="S24" s="78"/>
      <c r="T24" s="78"/>
      <c r="U24" s="78"/>
      <c r="V24" s="78"/>
      <c r="W24" s="78"/>
      <c r="X24" s="78"/>
      <c r="Y24" s="78"/>
      <c r="Z24" s="78"/>
      <c r="AA24" s="79"/>
      <c r="AB24" s="79"/>
      <c r="AC24" s="94" t="n">
        <f aca="false">V12</f>
        <v>31.77</v>
      </c>
      <c r="AD24" s="94" t="n">
        <f aca="false">W12</f>
        <v>0.1</v>
      </c>
      <c r="AE24" s="79"/>
      <c r="AF24" s="79"/>
      <c r="AG24" s="79"/>
      <c r="AH24" s="78"/>
      <c r="AI24" s="78"/>
      <c r="AJ24" s="78"/>
      <c r="AK24" s="78"/>
      <c r="AL24" s="78"/>
      <c r="AM24" s="78"/>
      <c r="AN24" s="78"/>
      <c r="AO24" s="79"/>
      <c r="AP24" s="79"/>
      <c r="AQ24" s="94" t="n">
        <f aca="false">AJ12</f>
        <v>32.14</v>
      </c>
      <c r="AR24" s="94" t="n">
        <f aca="false">AK12</f>
        <v>0.25</v>
      </c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82"/>
      <c r="BV24" s="66" t="n">
        <f aca="false">MAX(C24:BU24)</f>
        <v>32.14</v>
      </c>
    </row>
    <row r="25" customFormat="false" ht="14.1" hidden="false" customHeight="true" outlineLevel="0" collapsed="false">
      <c r="A25" s="76" t="n">
        <v>32.4</v>
      </c>
      <c r="B25" s="77" t="n">
        <f aca="false">IF(A25-$E$3&lt;0,0,A25-$E$3)</f>
        <v>0.84</v>
      </c>
      <c r="C25" s="70" t="n">
        <v>0</v>
      </c>
      <c r="D25" s="78" t="n">
        <v>0.877240076708092</v>
      </c>
      <c r="E25" s="78" t="n">
        <v>1.6883327285434</v>
      </c>
      <c r="F25" s="78" t="n">
        <v>2.46317066054587</v>
      </c>
      <c r="G25" s="78" t="n">
        <v>3.19772808333001</v>
      </c>
      <c r="H25" s="78" t="n">
        <v>3.89279472039453</v>
      </c>
      <c r="I25" s="78" t="n">
        <v>4.54539136774188</v>
      </c>
      <c r="J25" s="78" t="n">
        <v>5.15497213620005</v>
      </c>
      <c r="K25" s="78" t="n">
        <v>5.72084018625594</v>
      </c>
      <c r="L25" s="78" t="n">
        <v>6.24210183791532</v>
      </c>
      <c r="M25" s="78" t="n">
        <v>6.71759975096625</v>
      </c>
      <c r="N25" s="78" t="n">
        <v>7.14581130298601</v>
      </c>
      <c r="O25" s="78" t="n">
        <v>7.54160724028537</v>
      </c>
      <c r="P25" s="78" t="n">
        <v>7.94344757216313</v>
      </c>
      <c r="Q25" s="78" t="n">
        <v>8.29533536727984</v>
      </c>
      <c r="R25" s="78" t="n">
        <v>8.58880611647924</v>
      </c>
      <c r="S25" s="78" t="n">
        <v>8.80847674447924</v>
      </c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82"/>
      <c r="BV25" s="66" t="n">
        <f aca="false">MAX(C25:BU25)</f>
        <v>8.80847674447924</v>
      </c>
    </row>
    <row r="26" customFormat="false" ht="14.1" hidden="false" customHeight="true" outlineLevel="0" collapsed="false">
      <c r="A26" s="76" t="n">
        <v>32.45</v>
      </c>
      <c r="B26" s="77" t="n">
        <f aca="false">IF(A26-$E$3&lt;0,0,A26-$E$3)</f>
        <v>0.890000000000004</v>
      </c>
      <c r="C26" s="70" t="n">
        <v>0</v>
      </c>
      <c r="D26" s="78" t="n">
        <v>0.905015122144907</v>
      </c>
      <c r="E26" s="78" t="n">
        <v>1.74291290576178</v>
      </c>
      <c r="F26" s="78" t="n">
        <v>2.54702541231739</v>
      </c>
      <c r="G26" s="78" t="n">
        <v>3.31022982654867</v>
      </c>
      <c r="H26" s="78" t="n">
        <v>4.03654365841675</v>
      </c>
      <c r="I26" s="78" t="n">
        <v>4.72173265028596</v>
      </c>
      <c r="J26" s="78" t="n">
        <v>5.3653329826485</v>
      </c>
      <c r="K26" s="78" t="n">
        <v>5.96676096497649</v>
      </c>
      <c r="L26" s="78" t="n">
        <v>6.5252801785673</v>
      </c>
      <c r="M26" s="78" t="n">
        <v>7.03995530868757</v>
      </c>
      <c r="N26" s="78" t="n">
        <v>7.5095849661085</v>
      </c>
      <c r="O26" s="78" t="n">
        <v>7.93259958773573</v>
      </c>
      <c r="P26" s="78" t="n">
        <v>8.34666910888332</v>
      </c>
      <c r="Q26" s="78" t="n">
        <v>8.74844305598411</v>
      </c>
      <c r="R26" s="78" t="n">
        <v>9.1002727185767</v>
      </c>
      <c r="S26" s="78" t="n">
        <v>9.39369498585758</v>
      </c>
      <c r="T26" s="78" t="n">
        <v>9.61332932385758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82"/>
      <c r="BV26" s="66" t="n">
        <f aca="false">MAX(C26:BU26)</f>
        <v>9.61332932385758</v>
      </c>
    </row>
    <row r="27" customFormat="false" ht="14.1" hidden="false" customHeight="true" outlineLevel="0" collapsed="false">
      <c r="A27" s="76" t="n">
        <v>32.5</v>
      </c>
      <c r="B27" s="77" t="n">
        <f aca="false">IF(A27-$E$3&lt;0,0,A27-$E$3)</f>
        <v>0.940000000000001</v>
      </c>
      <c r="C27" s="70" t="n">
        <v>0</v>
      </c>
      <c r="D27" s="78" t="n">
        <v>0.931951082660947</v>
      </c>
      <c r="E27" s="78" t="n">
        <v>1.79581492190212</v>
      </c>
      <c r="F27" s="78" t="n">
        <v>2.62820225162975</v>
      </c>
      <c r="G27" s="78" t="n">
        <v>3.41904054255078</v>
      </c>
      <c r="H27" s="78" t="n">
        <v>4.17541128794893</v>
      </c>
      <c r="I27" s="78" t="n">
        <v>4.89187675939898</v>
      </c>
      <c r="J27" s="78" t="n">
        <v>5.56803780453319</v>
      </c>
      <c r="K27" s="78" t="n">
        <v>6.20339823467806</v>
      </c>
      <c r="L27" s="78" t="n">
        <v>6.79734060082008</v>
      </c>
      <c r="M27" s="78" t="n">
        <v>7.34909314028545</v>
      </c>
      <c r="N27" s="78" t="n">
        <v>7.85768336160826</v>
      </c>
      <c r="O27" s="78" t="n">
        <v>8.32187054679032</v>
      </c>
      <c r="P27" s="78" t="n">
        <v>8.74004322727915</v>
      </c>
      <c r="Q27" s="78" t="n">
        <v>9.17444012747161</v>
      </c>
      <c r="R27" s="78" t="n">
        <v>9.57614768979544</v>
      </c>
      <c r="S27" s="78" t="n">
        <v>9.92791921986388</v>
      </c>
      <c r="T27" s="78" t="n">
        <v>10.2212930052262</v>
      </c>
      <c r="U27" s="78" t="n">
        <v>10.4408910532262</v>
      </c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82"/>
      <c r="BV27" s="66" t="n">
        <f aca="false">MAX(C27:BU27)</f>
        <v>10.4408910532262</v>
      </c>
    </row>
    <row r="28" customFormat="false" ht="14.1" hidden="false" customHeight="true" outlineLevel="0" collapsed="false">
      <c r="A28" s="76" t="n">
        <v>32.55</v>
      </c>
      <c r="B28" s="77" t="n">
        <f aca="false">IF(A28-$E$3&lt;0,0,A28-$E$3)</f>
        <v>0.989999999999998</v>
      </c>
      <c r="C28" s="70" t="n">
        <v>0</v>
      </c>
      <c r="D28" s="78" t="n">
        <v>0.95811785965146</v>
      </c>
      <c r="E28" s="78" t="n">
        <v>1.84718085012654</v>
      </c>
      <c r="F28" s="78" t="n">
        <v>2.70693497178362</v>
      </c>
      <c r="G28" s="78" t="n">
        <v>3.52449067217964</v>
      </c>
      <c r="H28" s="78" t="n">
        <v>4.30984753785673</v>
      </c>
      <c r="I28" s="78" t="n">
        <v>5.05641237287816</v>
      </c>
      <c r="J28" s="78" t="n">
        <v>5.76383788593996</v>
      </c>
      <c r="K28" s="78" t="n">
        <v>6.43169694733583</v>
      </c>
      <c r="L28" s="78" t="n">
        <v>7.05946428676248</v>
      </c>
      <c r="M28" s="78" t="n">
        <v>7.64649212703486</v>
      </c>
      <c r="N28" s="78" t="n">
        <v>8.19197695502665</v>
      </c>
      <c r="O28" s="78" t="n">
        <v>8.69491288509046</v>
      </c>
      <c r="P28" s="78" t="n">
        <v>9.15402387551705</v>
      </c>
      <c r="Q28" s="78" t="n">
        <v>9.57829829774747</v>
      </c>
      <c r="R28" s="78" t="n">
        <v>10.0242891480046</v>
      </c>
      <c r="S28" s="78" t="n">
        <v>10.4259303255515</v>
      </c>
      <c r="T28" s="78" t="n">
        <v>10.7776437230958</v>
      </c>
      <c r="U28" s="78" t="n">
        <v>11.0709690265396</v>
      </c>
      <c r="V28" s="78" t="n">
        <v>11.2905307845396</v>
      </c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82"/>
      <c r="BV28" s="66" t="n">
        <f aca="false">MAX(C28:BU28)</f>
        <v>11.2905307845396</v>
      </c>
    </row>
    <row r="29" customFormat="false" ht="14.1" hidden="false" customHeight="true" outlineLevel="0" collapsed="false">
      <c r="A29" s="76" t="n">
        <v>32.6</v>
      </c>
      <c r="B29" s="77" t="n">
        <f aca="false">IF(A29-$E$3&lt;0,0,A29-$E$3)</f>
        <v>1.04</v>
      </c>
      <c r="C29" s="70" t="n">
        <v>0</v>
      </c>
      <c r="D29" s="78" t="n">
        <v>0.983048770176949</v>
      </c>
      <c r="E29" s="78" t="n">
        <v>1.89921704000804</v>
      </c>
      <c r="F29" s="78" t="n">
        <v>2.78342535777338</v>
      </c>
      <c r="G29" s="78" t="n">
        <v>3.62821711844676</v>
      </c>
      <c r="H29" s="78" t="n">
        <v>4.44023754194207</v>
      </c>
      <c r="I29" s="78" t="n">
        <v>5.21584088108031</v>
      </c>
      <c r="J29" s="78" t="n">
        <v>5.95336926878601</v>
      </c>
      <c r="K29" s="78" t="n">
        <v>6.6524510324368</v>
      </c>
      <c r="L29" s="78" t="n">
        <v>7.3126337702836</v>
      </c>
      <c r="M29" s="78" t="n">
        <v>7.93336594376545</v>
      </c>
      <c r="N29" s="78" t="n">
        <v>8.51397238308296</v>
      </c>
      <c r="O29" s="78" t="n">
        <v>9.05362089988</v>
      </c>
      <c r="P29" s="78" t="n">
        <v>9.55127545131849</v>
      </c>
      <c r="Q29" s="78" t="n">
        <v>10.0056280993839</v>
      </c>
      <c r="R29" s="78" t="n">
        <v>10.4497159084875</v>
      </c>
      <c r="S29" s="78" t="n">
        <v>10.8956330436856</v>
      </c>
      <c r="T29" s="78" t="n">
        <v>11.2972078364555</v>
      </c>
      <c r="U29" s="78" t="n">
        <v>11.6488631014757</v>
      </c>
      <c r="V29" s="78" t="n">
        <v>11.942139923001</v>
      </c>
      <c r="W29" s="78" t="n">
        <v>12.161665391001</v>
      </c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82"/>
      <c r="BV29" s="66" t="n">
        <f aca="false">MAX(C29:BU29)</f>
        <v>12.161665391001</v>
      </c>
    </row>
    <row r="30" customFormat="false" ht="14.1" hidden="false" customHeight="true" outlineLevel="0" collapsed="false">
      <c r="A30" s="76" t="n">
        <v>32.65</v>
      </c>
      <c r="B30" s="77" t="n">
        <f aca="false">IF(A30-$E$3&lt;0,0,A30-$E$3)</f>
        <v>1.09</v>
      </c>
      <c r="C30" s="70" t="n">
        <v>0</v>
      </c>
      <c r="D30" s="78" t="n">
        <v>1.0072195458492</v>
      </c>
      <c r="E30" s="78" t="n">
        <v>1.95036437165225</v>
      </c>
      <c r="F30" s="78" t="n">
        <v>2.85784897324652</v>
      </c>
      <c r="G30" s="78" t="n">
        <v>3.72938787397578</v>
      </c>
      <c r="H30" s="78" t="n">
        <v>4.56691395280859</v>
      </c>
      <c r="I30" s="78" t="n">
        <v>5.37059348855668</v>
      </c>
      <c r="J30" s="78" t="n">
        <v>6.13717619534374</v>
      </c>
      <c r="K30" s="78" t="n">
        <v>6.86633560688111</v>
      </c>
      <c r="L30" s="78" t="n">
        <v>7.55767791902176</v>
      </c>
      <c r="M30" s="78" t="n">
        <v>8.21072779098122</v>
      </c>
      <c r="N30" s="78" t="n">
        <v>8.82490984215159</v>
      </c>
      <c r="O30" s="78" t="n">
        <v>9.39952404170069</v>
      </c>
      <c r="P30" s="78" t="n">
        <v>9.93371217806943</v>
      </c>
      <c r="Q30" s="78" t="n">
        <v>10.4264108427624</v>
      </c>
      <c r="R30" s="78" t="n">
        <v>10.8762831572043</v>
      </c>
      <c r="S30" s="78" t="n">
        <v>11.3420874475684</v>
      </c>
      <c r="T30" s="78" t="n">
        <v>11.7879308677075</v>
      </c>
      <c r="U30" s="78" t="n">
        <v>12.1894392757005</v>
      </c>
      <c r="V30" s="78" t="n">
        <v>12.5410364081965</v>
      </c>
      <c r="W30" s="78" t="n">
        <v>12.8342647478033</v>
      </c>
      <c r="X30" s="78" t="n">
        <v>13.0537539258033</v>
      </c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82"/>
      <c r="BV30" s="66" t="n">
        <f aca="false">MAX(C30:BU30)</f>
        <v>13.0537539258033</v>
      </c>
    </row>
    <row r="31" customFormat="false" ht="14.1" hidden="false" customHeight="true" outlineLevel="0" collapsed="false">
      <c r="A31" s="76" t="n">
        <v>32.7</v>
      </c>
      <c r="B31" s="77" t="n">
        <f aca="false">IF(A31-$E$3&lt;0,0,A31-$E$3)</f>
        <v>1.14</v>
      </c>
      <c r="C31" s="70" t="n">
        <v>0</v>
      </c>
      <c r="D31" s="78" t="n">
        <v>1.03080909762224</v>
      </c>
      <c r="E31" s="78" t="n">
        <v>2.00019519748592</v>
      </c>
      <c r="F31" s="78" t="n">
        <v>2.93035967318022</v>
      </c>
      <c r="G31" s="78" t="n">
        <v>3.82787869241908</v>
      </c>
      <c r="H31" s="78" t="n">
        <v>4.69016640293668</v>
      </c>
      <c r="I31" s="78" t="n">
        <v>5.52104422168456</v>
      </c>
      <c r="J31" s="78" t="n">
        <v>6.31572869901983</v>
      </c>
      <c r="K31" s="78" t="n">
        <v>7.07393070387308</v>
      </c>
      <c r="L31" s="78" t="n">
        <v>7.79530425491398</v>
      </c>
      <c r="M31" s="78" t="n">
        <v>8.4794353702391</v>
      </c>
      <c r="N31" s="78" t="n">
        <v>9.1258277960613</v>
      </c>
      <c r="O31" s="78" t="n">
        <v>9.73388441669826</v>
      </c>
      <c r="P31" s="78" t="n">
        <v>10.3028825387637</v>
      </c>
      <c r="Q31" s="78" t="n">
        <v>10.8319402305715</v>
      </c>
      <c r="R31" s="78" t="n">
        <v>11.3199691421953</v>
      </c>
      <c r="S31" s="78" t="n">
        <v>11.7688490033965</v>
      </c>
      <c r="T31" s="78" t="n">
        <v>12.2549092569054</v>
      </c>
      <c r="U31" s="78" t="n">
        <v>12.7006789619855</v>
      </c>
      <c r="V31" s="78" t="n">
        <v>13.1021209852015</v>
      </c>
      <c r="W31" s="78" t="n">
        <v>13.4536599851734</v>
      </c>
      <c r="X31" s="78" t="n">
        <v>13.7468398428616</v>
      </c>
      <c r="Y31" s="78" t="n">
        <v>13.9662927308616</v>
      </c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82"/>
      <c r="BV31" s="66" t="n">
        <f aca="false">MAX(C31:BU31)</f>
        <v>13.9662927308616</v>
      </c>
    </row>
    <row r="32" customFormat="false" ht="14.1" hidden="false" customHeight="true" outlineLevel="0" collapsed="false">
      <c r="A32" s="76" t="n">
        <v>32.75</v>
      </c>
      <c r="B32" s="77" t="n">
        <f aca="false">IF(A32-$E$3&lt;0,0,A32-$E$3)</f>
        <v>1.19</v>
      </c>
      <c r="C32" s="70" t="n">
        <v>0</v>
      </c>
      <c r="D32" s="78" t="n">
        <v>1.05385635093428</v>
      </c>
      <c r="E32" s="78" t="n">
        <v>2.04880269244823</v>
      </c>
      <c r="F32" s="78" t="n">
        <v>3.00109316834666</v>
      </c>
      <c r="G32" s="78" t="n">
        <v>3.92388439935487</v>
      </c>
      <c r="H32" s="78" t="n">
        <v>4.81024888238653</v>
      </c>
      <c r="I32" s="78" t="n">
        <v>5.66751998633118</v>
      </c>
      <c r="J32" s="78" t="n">
        <v>6.48943605541723</v>
      </c>
      <c r="K32" s="78" t="n">
        <v>7.27573915020558</v>
      </c>
      <c r="L32" s="78" t="n">
        <v>8.02612282511241</v>
      </c>
      <c r="M32" s="78" t="n">
        <v>8.74022323442127</v>
      </c>
      <c r="N32" s="78" t="n">
        <v>9.41760792596728</v>
      </c>
      <c r="O32" s="78" t="n">
        <v>10.0577615036111</v>
      </c>
      <c r="P32" s="78" t="n">
        <v>10.6600669579836</v>
      </c>
      <c r="Q32" s="78" t="n">
        <v>11.223780854504</v>
      </c>
      <c r="R32" s="78" t="n">
        <v>11.7479995541316</v>
      </c>
      <c r="S32" s="78" t="n">
        <v>12.2316118841604</v>
      </c>
      <c r="T32" s="78" t="n">
        <v>12.7017309601202</v>
      </c>
      <c r="U32" s="78" t="n">
        <v>13.1877108358918</v>
      </c>
      <c r="V32" s="78" t="n">
        <v>13.6334068259127</v>
      </c>
      <c r="W32" s="78" t="n">
        <v>14.0347824643518</v>
      </c>
      <c r="X32" s="78" t="n">
        <v>14.3862633317995</v>
      </c>
      <c r="Y32" s="78" t="n">
        <v>14.6793947075693</v>
      </c>
      <c r="Z32" s="78" t="n">
        <v>14.8988113055693</v>
      </c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82"/>
      <c r="BV32" s="66" t="n">
        <f aca="false">MAX(C32:BU32)</f>
        <v>14.8988113055693</v>
      </c>
    </row>
    <row r="33" customFormat="false" ht="14.1" hidden="false" customHeight="true" outlineLevel="0" collapsed="false">
      <c r="A33" s="76" t="n">
        <v>32.8</v>
      </c>
      <c r="B33" s="77" t="n">
        <f aca="false">IF(A33-$E$3&lt;0,0,A33-$E$3)</f>
        <v>1.24</v>
      </c>
      <c r="C33" s="70" t="n">
        <v>0</v>
      </c>
      <c r="D33" s="78" t="n">
        <v>1.07639605435891</v>
      </c>
      <c r="E33" s="78" t="n">
        <v>2.09626958546079</v>
      </c>
      <c r="F33" s="78" t="n">
        <v>3.07016987359111</v>
      </c>
      <c r="G33" s="78" t="n">
        <v>4.01757741510263</v>
      </c>
      <c r="H33" s="78" t="n">
        <v>4.92738556810955</v>
      </c>
      <c r="I33" s="78" t="n">
        <v>5.81030845746984</v>
      </c>
      <c r="J33" s="78" t="n">
        <v>6.65865723648441</v>
      </c>
      <c r="K33" s="78" t="n">
        <v>7.47220029239132</v>
      </c>
      <c r="L33" s="78" t="n">
        <v>8.25066423765198</v>
      </c>
      <c r="M33" s="78" t="n">
        <v>8.99372671786748</v>
      </c>
      <c r="N33" s="78" t="n">
        <v>9.70100747391466</v>
      </c>
      <c r="O33" s="78" t="n">
        <v>10.3720570843104</v>
      </c>
      <c r="P33" s="78" t="n">
        <v>11.0063425670218</v>
      </c>
      <c r="Q33" s="78" t="n">
        <v>11.6032286376326</v>
      </c>
      <c r="R33" s="78" t="n">
        <v>12.1619528093042</v>
      </c>
      <c r="S33" s="78" t="n">
        <v>12.6815915049329</v>
      </c>
      <c r="T33" s="78" t="n">
        <v>13.1610125913966</v>
      </c>
      <c r="U33" s="78" t="n">
        <v>13.6541518266559</v>
      </c>
      <c r="V33" s="78" t="n">
        <v>14.1400513246901</v>
      </c>
      <c r="W33" s="78" t="n">
        <v>14.585673599652</v>
      </c>
      <c r="X33" s="78" t="n">
        <v>14.9869828533141</v>
      </c>
      <c r="Y33" s="78" t="n">
        <v>15.3384055882377</v>
      </c>
      <c r="Z33" s="78" t="n">
        <v>15.6314884820889</v>
      </c>
      <c r="AA33" s="78" t="n">
        <v>15.8508687900889</v>
      </c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82"/>
      <c r="BV33" s="66" t="n">
        <f aca="false">MAX(C33:BU33)</f>
        <v>15.8508687900889</v>
      </c>
    </row>
    <row r="34" customFormat="false" ht="14.1" hidden="false" customHeight="true" outlineLevel="0" collapsed="false">
      <c r="A34" s="76" t="n">
        <v>32.85</v>
      </c>
      <c r="B34" s="77" t="n">
        <f aca="false">IF(A34-$E$3&lt;0,0,A34-$E$3)</f>
        <v>1.29</v>
      </c>
      <c r="C34" s="70" t="n">
        <v>0</v>
      </c>
      <c r="D34" s="78" t="n">
        <v>1.09845938124817</v>
      </c>
      <c r="E34" s="78" t="n">
        <v>2.14266971829303</v>
      </c>
      <c r="F34" s="78" t="n">
        <v>3.13769720783042</v>
      </c>
      <c r="G34" s="78" t="n">
        <v>4.10911118326735</v>
      </c>
      <c r="H34" s="78" t="n">
        <v>5.04329192433835</v>
      </c>
      <c r="I34" s="78" t="n">
        <v>5.94966434762842</v>
      </c>
      <c r="J34" s="78" t="n">
        <v>6.82370915163709</v>
      </c>
      <c r="K34" s="78" t="n">
        <v>7.66370070813767</v>
      </c>
      <c r="L34" s="78" t="n">
        <v>8.46939355143706</v>
      </c>
      <c r="M34" s="78" t="n">
        <v>9.24050005165767</v>
      </c>
      <c r="N34" s="78" t="n">
        <v>9.97668318783134</v>
      </c>
      <c r="O34" s="78" t="n">
        <v>10.6775475696892</v>
      </c>
      <c r="P34" s="78" t="n">
        <v>11.3426281328447</v>
      </c>
      <c r="Q34" s="78" t="n">
        <v>11.9713756848468</v>
      </c>
      <c r="R34" s="78" t="n">
        <v>12.5631380966572</v>
      </c>
      <c r="S34" s="78" t="n">
        <v>13.1171353217285</v>
      </c>
      <c r="T34" s="78" t="n">
        <v>13.6324254084544</v>
      </c>
      <c r="U34" s="78" t="n">
        <v>14.1078569091057</v>
      </c>
      <c r="V34" s="78" t="n">
        <v>14.625697368939</v>
      </c>
      <c r="W34" s="78" t="n">
        <v>15.1115164892359</v>
      </c>
      <c r="X34" s="78" t="n">
        <v>15.5570650491387</v>
      </c>
      <c r="Y34" s="78" t="n">
        <v>15.9583079180239</v>
      </c>
      <c r="Z34" s="78" t="n">
        <v>16.3096725204233</v>
      </c>
      <c r="AA34" s="78" t="n">
        <v>16.602706932356</v>
      </c>
      <c r="AB34" s="78" t="n">
        <v>16.822050950356</v>
      </c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82"/>
      <c r="BV34" s="66" t="n">
        <f aca="false">MAX(C34:BU34)</f>
        <v>16.822050950356</v>
      </c>
    </row>
    <row r="35" customFormat="false" ht="14.1" hidden="false" customHeight="true" outlineLevel="0" collapsed="false">
      <c r="A35" s="76" t="n">
        <v>32.9</v>
      </c>
      <c r="B35" s="77" t="n">
        <f aca="false">IF(A35-$E$3&lt;0,0,A35-$E$3)</f>
        <v>1.34</v>
      </c>
      <c r="C35" s="70" t="n">
        <v>0</v>
      </c>
      <c r="D35" s="78" t="n">
        <v>1.12007442439879</v>
      </c>
      <c r="E35" s="78" t="n">
        <v>2.1880693191437</v>
      </c>
      <c r="F35" s="78" t="n">
        <v>3.20377146914698</v>
      </c>
      <c r="G35" s="78" t="n">
        <v>4.19862295573251</v>
      </c>
      <c r="H35" s="78" t="n">
        <v>5.15695026408695</v>
      </c>
      <c r="I35" s="78" t="n">
        <v>6.08581444443885</v>
      </c>
      <c r="J35" s="78" t="n">
        <v>6.98487322625766</v>
      </c>
      <c r="K35" s="78" t="n">
        <v>7.85058268416923</v>
      </c>
      <c r="L35" s="78" t="n">
        <v>8.68272114976188</v>
      </c>
      <c r="M35" s="78" t="n">
        <v>9.48103034549639</v>
      </c>
      <c r="N35" s="78" t="n">
        <v>10.2452094699435</v>
      </c>
      <c r="O35" s="78" t="n">
        <v>10.9749079387544</v>
      </c>
      <c r="P35" s="78" t="n">
        <v>11.6697163692386</v>
      </c>
      <c r="Q35" s="78" t="n">
        <v>12.3291552320418</v>
      </c>
      <c r="R35" s="78" t="n">
        <v>12.952660345799</v>
      </c>
      <c r="S35" s="78" t="n">
        <v>13.5395640071529</v>
      </c>
      <c r="T35" s="78" t="n">
        <v>14.08906993532</v>
      </c>
      <c r="U35" s="78" t="n">
        <v>14.6002191927262</v>
      </c>
      <c r="V35" s="78" t="n">
        <v>15.0930720631838</v>
      </c>
      <c r="W35" s="78" t="n">
        <v>15.6159773769059</v>
      </c>
      <c r="X35" s="78" t="n">
        <v>16.1017161194654</v>
      </c>
      <c r="Y35" s="78" t="n">
        <v>16.5471909643092</v>
      </c>
      <c r="Z35" s="78" t="n">
        <v>16.9483674484174</v>
      </c>
      <c r="AA35" s="78" t="n">
        <v>17.2996739182927</v>
      </c>
      <c r="AB35" s="78" t="n">
        <v>17.5926598483069</v>
      </c>
      <c r="AC35" s="78" t="n">
        <v>17.8119675763069</v>
      </c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82"/>
      <c r="BV35" s="66" t="n">
        <f aca="false">MAX(C35:BU35)</f>
        <v>17.8119675763069</v>
      </c>
    </row>
    <row r="36" customFormat="false" ht="14.1" hidden="false" customHeight="true" outlineLevel="0" collapsed="false">
      <c r="A36" s="76" t="n">
        <v>32.95</v>
      </c>
      <c r="B36" s="77" t="n">
        <f aca="false">IF(A36-$E$3&lt;0,0,A36-$E$3)</f>
        <v>1.39</v>
      </c>
      <c r="C36" s="70" t="n">
        <v>0</v>
      </c>
      <c r="D36" s="78" t="n">
        <v>1.14126660609657</v>
      </c>
      <c r="E36" s="78" t="n">
        <v>2.23252805197836</v>
      </c>
      <c r="F36" s="78" t="n">
        <v>3.2684793768957</v>
      </c>
      <c r="G36" s="78" t="n">
        <v>4.28623607541846</v>
      </c>
      <c r="H36" s="78" t="n">
        <v>5.26813866957567</v>
      </c>
      <c r="I36" s="78" t="n">
        <v>6.21896170078202</v>
      </c>
      <c r="J36" s="78" t="n">
        <v>7.14240071196846</v>
      </c>
      <c r="K36" s="78" t="n">
        <v>8.03315101004552</v>
      </c>
      <c r="L36" s="78" t="n">
        <v>8.89101137381728</v>
      </c>
      <c r="M36" s="78" t="n">
        <v>9.71574855910378</v>
      </c>
      <c r="N36" s="78" t="n">
        <v>10.5070924052575</v>
      </c>
      <c r="O36" s="78" t="n">
        <v>11.2647298945323</v>
      </c>
      <c r="P36" s="78" t="n">
        <v>11.9882978633379</v>
      </c>
      <c r="Q36" s="78" t="n">
        <v>12.6773739524028</v>
      </c>
      <c r="R36" s="78" t="n">
        <v>13.331465218225</v>
      </c>
      <c r="S36" s="78" t="n">
        <v>13.9499935802127</v>
      </c>
      <c r="T36" s="78" t="n">
        <v>14.5322768939098</v>
      </c>
      <c r="U36" s="78" t="n">
        <v>15.0775038267326</v>
      </c>
      <c r="V36" s="78" t="n">
        <v>15.5846996938319</v>
      </c>
      <c r="W36" s="78" t="n">
        <v>16.1018046199882</v>
      </c>
      <c r="X36" s="78" t="n">
        <v>16.6246234058256</v>
      </c>
      <c r="Y36" s="78" t="n">
        <v>17.1102817706476</v>
      </c>
      <c r="Z36" s="78" t="n">
        <v>17.5556829004324</v>
      </c>
      <c r="AA36" s="78" t="n">
        <v>17.9567929997636</v>
      </c>
      <c r="AB36" s="78" t="n">
        <v>18.3080413371148</v>
      </c>
      <c r="AC36" s="78" t="n">
        <v>18.6009787852105</v>
      </c>
      <c r="AD36" s="78" t="n">
        <v>18.8202502232105</v>
      </c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82"/>
      <c r="BV36" s="66" t="n">
        <f aca="false">MAX(C36:BU36)</f>
        <v>18.8202502232105</v>
      </c>
    </row>
    <row r="37" customFormat="false" ht="14.1" hidden="false" customHeight="true" outlineLevel="0" collapsed="false">
      <c r="A37" s="76" t="n">
        <v>33</v>
      </c>
      <c r="B37" s="77" t="n">
        <f aca="false">IF(A37-$E$3&lt;0,0,A37-$E$3)</f>
        <v>1.44</v>
      </c>
      <c r="C37" s="70" t="n">
        <v>0</v>
      </c>
      <c r="D37" s="78" t="n">
        <v>1.1620590205774</v>
      </c>
      <c r="E37" s="78" t="n">
        <v>2.27609988786125</v>
      </c>
      <c r="F37" s="78" t="n">
        <v>3.33189935017611</v>
      </c>
      <c r="G37" s="78" t="n">
        <v>4.37206186292333</v>
      </c>
      <c r="H37" s="78" t="n">
        <v>5.37700485394432</v>
      </c>
      <c r="I37" s="78" t="n">
        <v>6.34928858674305</v>
      </c>
      <c r="J37" s="78" t="n">
        <v>7.29651701637318</v>
      </c>
      <c r="K37" s="78" t="n">
        <v>8.21167848286593</v>
      </c>
      <c r="L37" s="78" t="n">
        <v>9.09458946321415</v>
      </c>
      <c r="M37" s="78" t="n">
        <v>9.94503823501435</v>
      </c>
      <c r="N37" s="78" t="n">
        <v>10.7627807884487</v>
      </c>
      <c r="O37" s="78" t="n">
        <v>11.5475359117556</v>
      </c>
      <c r="P37" s="78" t="n">
        <v>12.298979226603</v>
      </c>
      <c r="Q37" s="78" t="n">
        <v>13.0167358717843</v>
      </c>
      <c r="R37" s="78" t="n">
        <v>13.7003714214705</v>
      </c>
      <c r="S37" s="78" t="n">
        <v>14.3493804593716</v>
      </c>
      <c r="T37" s="78" t="n">
        <v>14.9631719818473</v>
      </c>
      <c r="U37" s="78" t="n">
        <v>15.5410504185188</v>
      </c>
      <c r="V37" s="78" t="n">
        <v>16.0821904442679</v>
      </c>
      <c r="W37" s="78" t="n">
        <v>16.5856027366326</v>
      </c>
      <c r="X37" s="78" t="n">
        <v>17.1285545466787</v>
      </c>
      <c r="Y37" s="78" t="n">
        <v>17.6512868046312</v>
      </c>
      <c r="Z37" s="78" t="n">
        <v>18.1368647917158</v>
      </c>
      <c r="AA37" s="78" t="n">
        <v>18.5821922064416</v>
      </c>
      <c r="AB37" s="78" t="n">
        <v>18.9832359209958</v>
      </c>
      <c r="AC37" s="78" t="n">
        <v>19.3344261258229</v>
      </c>
      <c r="AD37" s="78" t="n">
        <v>19.627315092</v>
      </c>
      <c r="AE37" s="78" t="n">
        <v>19.84655024</v>
      </c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82"/>
      <c r="BV37" s="66" t="n">
        <f aca="false">MAX(C37:BU37)</f>
        <v>19.84655024</v>
      </c>
    </row>
    <row r="38" customFormat="false" ht="14.1" hidden="false" customHeight="true" outlineLevel="0" collapsed="false">
      <c r="A38" s="76" t="n">
        <v>33.05</v>
      </c>
      <c r="B38" s="77" t="n">
        <f aca="false">IF(A38-$E$3&lt;0,0,A38-$E$3)</f>
        <v>1.49</v>
      </c>
      <c r="C38" s="70" t="n">
        <v>0</v>
      </c>
      <c r="D38" s="78" t="n">
        <v>1.18247272203356</v>
      </c>
      <c r="E38" s="78" t="n">
        <v>2.31883383369924</v>
      </c>
      <c r="F38" s="78" t="n">
        <v>3.39410257560753</v>
      </c>
      <c r="G38" s="78" t="n">
        <v>4.45620118769749</v>
      </c>
      <c r="H38" s="78" t="n">
        <v>5.48368243298799</v>
      </c>
      <c r="I38" s="78" t="n">
        <v>6.47695985998263</v>
      </c>
      <c r="J38" s="78" t="n">
        <v>7.44742526547715</v>
      </c>
      <c r="K38" s="78" t="n">
        <v>8.38641041174837</v>
      </c>
      <c r="L38" s="78" t="n">
        <v>9.29374719711653</v>
      </c>
      <c r="M38" s="78" t="n">
        <v>10.1692425367111</v>
      </c>
      <c r="N38" s="78" t="n">
        <v>11.0126749173056</v>
      </c>
      <c r="O38" s="78" t="n">
        <v>11.823790292018</v>
      </c>
      <c r="P38" s="78" t="n">
        <v>12.602297146209</v>
      </c>
      <c r="Q38" s="78" t="n">
        <v>13.3478605105446</v>
      </c>
      <c r="R38" s="78" t="n">
        <v>14.0600946190722</v>
      </c>
      <c r="S38" s="78" t="n">
        <v>14.7385537978159</v>
      </c>
      <c r="T38" s="78" t="n">
        <v>15.38272100429</v>
      </c>
      <c r="U38" s="78" t="n">
        <v>15.9919931897105</v>
      </c>
      <c r="V38" s="78" t="n">
        <v>16.5656622707533</v>
      </c>
      <c r="W38" s="78" t="n">
        <v>17.1028898823939</v>
      </c>
      <c r="X38" s="78" t="n">
        <v>17.6156717033026</v>
      </c>
      <c r="Y38" s="78" t="n">
        <v>18.1729912559093</v>
      </c>
      <c r="Z38" s="78" t="n">
        <v>18.6956369859769</v>
      </c>
      <c r="AA38" s="78" t="n">
        <v>19.1811345953242</v>
      </c>
      <c r="AB38" s="78" t="n">
        <v>19.6263882949909</v>
      </c>
      <c r="AC38" s="78" t="n">
        <v>20.0273656247682</v>
      </c>
      <c r="AD38" s="78" t="n">
        <v>20.3784976970711</v>
      </c>
      <c r="AE38" s="78" t="n">
        <v>20.6713381813297</v>
      </c>
      <c r="AF38" s="78" t="n">
        <v>20.8905370393297</v>
      </c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82"/>
      <c r="BV38" s="66" t="n">
        <f aca="false">MAX(C38:BU38)</f>
        <v>20.8905370393297</v>
      </c>
    </row>
    <row r="39" customFormat="false" ht="14.1" hidden="false" customHeight="true" outlineLevel="0" collapsed="false">
      <c r="A39" s="76" t="n">
        <v>33.1</v>
      </c>
      <c r="B39" s="77" t="n">
        <f aca="false">IF(A39-$E$3&lt;0,0,A39-$E$3)</f>
        <v>1.54</v>
      </c>
      <c r="C39" s="70" t="n">
        <v>0</v>
      </c>
      <c r="D39" s="78" t="n">
        <v>1.2025269683838</v>
      </c>
      <c r="E39" s="78" t="n">
        <v>2.36077454580545</v>
      </c>
      <c r="F39" s="78" t="n">
        <v>3.45771676879159</v>
      </c>
      <c r="G39" s="78" t="n">
        <v>4.53874578572727</v>
      </c>
      <c r="H39" s="78" t="n">
        <v>5.58829272840706</v>
      </c>
      <c r="I39" s="78" t="n">
        <v>6.603788508784</v>
      </c>
      <c r="J39" s="78" t="n">
        <v>7.5953092590463</v>
      </c>
      <c r="K39" s="78" t="n">
        <v>8.55756833682007</v>
      </c>
      <c r="L39" s="78" t="n">
        <v>9.48874752442991</v>
      </c>
      <c r="M39" s="78" t="n">
        <v>10.3886699836813</v>
      </c>
      <c r="N39" s="78" t="n">
        <v>11.2571336937861</v>
      </c>
      <c r="O39" s="78" t="n">
        <v>12.0939079918863</v>
      </c>
      <c r="P39" s="78" t="n">
        <v>12.8987294516441</v>
      </c>
      <c r="Q39" s="78" t="n">
        <v>13.6712969308992</v>
      </c>
      <c r="R39" s="78" t="n">
        <v>14.4112655639394</v>
      </c>
      <c r="S39" s="78" t="n">
        <v>15.1182393957095</v>
      </c>
      <c r="T39" s="78" t="n">
        <v>15.7917622427818</v>
      </c>
      <c r="U39" s="78" t="n">
        <v>16.4313062006065</v>
      </c>
      <c r="V39" s="78" t="n">
        <v>17.0362569676509</v>
      </c>
      <c r="W39" s="78" t="n">
        <v>17.6058947716968</v>
      </c>
      <c r="X39" s="78" t="n">
        <v>18.1393690676526</v>
      </c>
      <c r="Y39" s="78" t="n">
        <v>18.6775734147825</v>
      </c>
      <c r="Z39" s="78" t="n">
        <v>19.2348006989953</v>
      </c>
      <c r="AA39" s="78" t="n">
        <v>19.7573599011781</v>
      </c>
      <c r="AB39" s="78" t="n">
        <v>20.242777132788</v>
      </c>
      <c r="AC39" s="78" t="n">
        <v>20.6879571173956</v>
      </c>
      <c r="AD39" s="78" t="n">
        <v>21.088868062396</v>
      </c>
      <c r="AE39" s="78" t="n">
        <v>21.4399420021747</v>
      </c>
      <c r="AF39" s="78" t="n">
        <v>21.7327340045148</v>
      </c>
      <c r="AG39" s="78" t="n">
        <v>21.9518965725148</v>
      </c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82"/>
      <c r="BV39" s="66" t="n">
        <f aca="false">MAX(C39:BU39)</f>
        <v>21.9518965725148</v>
      </c>
    </row>
    <row r="40" customFormat="false" ht="14.1" hidden="false" customHeight="true" outlineLevel="0" collapsed="false">
      <c r="A40" s="76" t="n">
        <v>33.15</v>
      </c>
      <c r="B40" s="77" t="n">
        <f aca="false">IF(A40-$E$3&lt;0,0,A40-$E$3)</f>
        <v>1.59</v>
      </c>
      <c r="C40" s="70" t="n">
        <v>0</v>
      </c>
      <c r="D40" s="78" t="n">
        <v>1.22223942883487</v>
      </c>
      <c r="E40" s="78" t="n">
        <v>2.40196284969511</v>
      </c>
      <c r="F40" s="78" t="n">
        <v>3.52079132216344</v>
      </c>
      <c r="G40" s="78" t="n">
        <v>4.61977937184037</v>
      </c>
      <c r="H40" s="78" t="n">
        <v>5.69094628623003</v>
      </c>
      <c r="I40" s="78" t="n">
        <v>6.72860911815747</v>
      </c>
      <c r="J40" s="78" t="n">
        <v>7.74033594091324</v>
      </c>
      <c r="K40" s="78" t="n">
        <v>8.72535312463485</v>
      </c>
      <c r="L40" s="78" t="n">
        <v>9.67982839789114</v>
      </c>
      <c r="M40" s="78" t="n">
        <v>10.6035991706356</v>
      </c>
      <c r="N40" s="78" t="n">
        <v>11.4964804221867</v>
      </c>
      <c r="O40" s="78" t="n">
        <v>12.3582617627334</v>
      </c>
      <c r="P40" s="78" t="n">
        <v>13.1887039604874</v>
      </c>
      <c r="Q40" s="78" t="n">
        <v>13.9875348052256</v>
      </c>
      <c r="R40" s="78" t="n">
        <v>14.7544441389095</v>
      </c>
      <c r="S40" s="78" t="n">
        <v>15.4890778285431</v>
      </c>
      <c r="T40" s="78" t="n">
        <v>16.1910303780976</v>
      </c>
      <c r="U40" s="78" t="n">
        <v>16.8598357637005</v>
      </c>
      <c r="V40" s="78" t="n">
        <v>17.4949559107822</v>
      </c>
      <c r="W40" s="78" t="n">
        <v>18.0957659827016</v>
      </c>
      <c r="X40" s="78" t="n">
        <v>18.6615352646566</v>
      </c>
      <c r="Y40" s="78" t="n">
        <v>19.1914018102116</v>
      </c>
      <c r="Z40" s="78" t="n">
        <v>19.75654899972</v>
      </c>
      <c r="AA40" s="78" t="n">
        <v>20.3136840155389</v>
      </c>
      <c r="AB40" s="78" t="n">
        <v>20.8361566898368</v>
      </c>
      <c r="AC40" s="78" t="n">
        <v>21.3214935437093</v>
      </c>
      <c r="AD40" s="78" t="n">
        <v>21.7665998132579</v>
      </c>
      <c r="AE40" s="78" t="n">
        <v>22.1674443734813</v>
      </c>
      <c r="AF40" s="78" t="n">
        <v>22.5184601807359</v>
      </c>
      <c r="AG40" s="78" t="n">
        <v>22.8112037011575</v>
      </c>
      <c r="AH40" s="78" t="n">
        <v>23.0303299791575</v>
      </c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82"/>
      <c r="BV40" s="66" t="n">
        <f aca="false">MAX(C40:BU40)</f>
        <v>23.0303299791575</v>
      </c>
    </row>
    <row r="41" customFormat="false" ht="14.1" hidden="false" customHeight="true" outlineLevel="0" collapsed="false">
      <c r="A41" s="76" t="n">
        <v>33.2</v>
      </c>
      <c r="B41" s="77" t="n">
        <f aca="false">IF(A41-$E$3&lt;0,0,A41-$E$3)</f>
        <v>1.64</v>
      </c>
      <c r="C41" s="70" t="n">
        <v>0</v>
      </c>
      <c r="D41" s="78" t="n">
        <v>1.24162636159629</v>
      </c>
      <c r="E41" s="78" t="n">
        <v>2.44243618299016</v>
      </c>
      <c r="F41" s="78" t="n">
        <v>3.58273607162537</v>
      </c>
      <c r="G41" s="78" t="n">
        <v>4.69937858433644</v>
      </c>
      <c r="H41" s="78" t="n">
        <v>5.79174416336927</v>
      </c>
      <c r="I41" s="78" t="n">
        <v>6.85112723912811</v>
      </c>
      <c r="J41" s="78" t="n">
        <v>7.8826574781951</v>
      </c>
      <c r="K41" s="78" t="n">
        <v>8.88994756367115</v>
      </c>
      <c r="L41" s="78" t="n">
        <v>9.86720597440837</v>
      </c>
      <c r="M41" s="78" t="n">
        <v>10.8142826850943</v>
      </c>
      <c r="N41" s="78" t="n">
        <v>11.731007590215</v>
      </c>
      <c r="O41" s="78" t="n">
        <v>12.6171879899569</v>
      </c>
      <c r="P41" s="78" t="n">
        <v>13.4726056405298</v>
      </c>
      <c r="Q41" s="78" t="n">
        <v>14.2970132688042</v>
      </c>
      <c r="R41" s="78" t="n">
        <v>15.0901304217686</v>
      </c>
      <c r="S41" s="78" t="n">
        <v>15.8516384812071</v>
      </c>
      <c r="T41" s="78" t="n">
        <v>16.581174618394</v>
      </c>
      <c r="U41" s="78" t="n">
        <v>17.2783243851767</v>
      </c>
      <c r="V41" s="78" t="n">
        <v>17.9426125250553</v>
      </c>
      <c r="W41" s="78" t="n">
        <v>18.5734914221869</v>
      </c>
      <c r="X41" s="78" t="n">
        <v>19.1703263568255</v>
      </c>
      <c r="Y41" s="78" t="n">
        <v>19.7323763496352</v>
      </c>
      <c r="Z41" s="78" t="n">
        <v>20.26264996653</v>
      </c>
      <c r="AA41" s="78" t="n">
        <v>20.8523135853872</v>
      </c>
      <c r="AB41" s="78" t="n">
        <v>21.4093563328123</v>
      </c>
      <c r="AC41" s="78" t="n">
        <v>21.9317424792253</v>
      </c>
      <c r="AD41" s="78" t="n">
        <v>22.4169989553605</v>
      </c>
      <c r="AE41" s="78" t="n">
        <v>22.86203150985</v>
      </c>
      <c r="AF41" s="78" t="n">
        <v>23.2628096852964</v>
      </c>
      <c r="AG41" s="78" t="n">
        <v>23.6137673600269</v>
      </c>
      <c r="AH41" s="78" t="n">
        <v>23.90646239853</v>
      </c>
      <c r="AI41" s="78" t="n">
        <v>24.12555238653</v>
      </c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82"/>
      <c r="BV41" s="66" t="n">
        <f aca="false">MAX(C41:BU41)</f>
        <v>24.12555238653</v>
      </c>
    </row>
    <row r="42" customFormat="false" ht="14.1" hidden="false" customHeight="true" outlineLevel="0" collapsed="false">
      <c r="A42" s="76" t="n">
        <v>33.25</v>
      </c>
      <c r="B42" s="77" t="n">
        <f aca="false">IF(A42-$E$3&lt;0,0,A42-$E$3)</f>
        <v>1.69</v>
      </c>
      <c r="C42" s="70" t="n">
        <v>0</v>
      </c>
      <c r="D42" s="78" t="n">
        <v>1.26070276682998</v>
      </c>
      <c r="E42" s="78" t="n">
        <v>2.48222897484388</v>
      </c>
      <c r="F42" s="78" t="n">
        <v>3.64360678695468</v>
      </c>
      <c r="G42" s="78" t="n">
        <v>4.77761379174715</v>
      </c>
      <c r="H42" s="78" t="n">
        <v>5.89077902403397</v>
      </c>
      <c r="I42" s="78" t="n">
        <v>6.97145978237323</v>
      </c>
      <c r="J42" s="78" t="n">
        <v>8.02241302255725</v>
      </c>
      <c r="K42" s="78" t="n">
        <v>9.05151855544451</v>
      </c>
      <c r="L42" s="78" t="n">
        <v>10.0510773059239</v>
      </c>
      <c r="M42" s="78" t="n">
        <v>11.0209503854325</v>
      </c>
      <c r="N42" s="78" t="n">
        <v>11.960980846201</v>
      </c>
      <c r="O42" s="78" t="n">
        <v>12.8709915159687</v>
      </c>
      <c r="P42" s="78" t="n">
        <v>13.7507824744676</v>
      </c>
      <c r="Q42" s="78" t="n">
        <v>14.600128093259</v>
      </c>
      <c r="R42" s="78" t="n">
        <v>15.4187735386333</v>
      </c>
      <c r="S42" s="78" t="n">
        <v>16.2064306078617</v>
      </c>
      <c r="T42" s="78" t="n">
        <v>16.9627727289285</v>
      </c>
      <c r="U42" s="78" t="n">
        <v>17.6874288982033</v>
      </c>
      <c r="V42" s="78" t="n">
        <v>18.3799762519944</v>
      </c>
      <c r="W42" s="78" t="n">
        <v>19.0399308550434</v>
      </c>
      <c r="X42" s="78" t="n">
        <v>19.6667361231757</v>
      </c>
      <c r="Y42" s="78" t="n">
        <v>20.2597480476726</v>
      </c>
      <c r="Z42" s="78" t="n">
        <v>20.8182160025328</v>
      </c>
      <c r="AA42" s="78" t="n">
        <v>21.375029268</v>
      </c>
      <c r="AB42" s="78" t="n">
        <v>21.964595215152</v>
      </c>
      <c r="AC42" s="78" t="n">
        <v>22.5215456941832</v>
      </c>
      <c r="AD42" s="78" t="n">
        <v>23.0438453127114</v>
      </c>
      <c r="AE42" s="78" t="n">
        <v>23.5290214111092</v>
      </c>
      <c r="AF42" s="78" t="n">
        <v>23.9739802505397</v>
      </c>
      <c r="AG42" s="78" t="n">
        <v>24.3746920412091</v>
      </c>
      <c r="AH42" s="78" t="n">
        <v>24.7255915834155</v>
      </c>
      <c r="AI42" s="78" t="n">
        <v>25.01823814</v>
      </c>
      <c r="AJ42" s="78" t="n">
        <v>25.237291838</v>
      </c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82"/>
      <c r="BV42" s="66" t="n">
        <f aca="false">MAX(C42:BU42)</f>
        <v>25.237291838</v>
      </c>
    </row>
    <row r="43" customFormat="false" ht="14.1" hidden="false" customHeight="true" outlineLevel="0" collapsed="false">
      <c r="A43" s="76" t="n">
        <v>33.3</v>
      </c>
      <c r="B43" s="77" t="n">
        <f aca="false">IF(A43-$E$3&lt;0,0,A43-$E$3)</f>
        <v>1.74</v>
      </c>
      <c r="C43" s="70" t="n">
        <v>0</v>
      </c>
      <c r="D43" s="78" t="n">
        <v>1.27948251892552</v>
      </c>
      <c r="E43" s="78" t="n">
        <v>2.52137297262595</v>
      </c>
      <c r="F43" s="78" t="n">
        <v>3.70345481165535</v>
      </c>
      <c r="G43" s="78" t="n">
        <v>4.8545497854792</v>
      </c>
      <c r="H43" s="78" t="n">
        <v>5.98813607915062</v>
      </c>
      <c r="I43" s="78" t="n">
        <v>7.08971412362013</v>
      </c>
      <c r="J43" s="78" t="n">
        <v>8.15973021099748</v>
      </c>
      <c r="K43" s="78" t="n">
        <v>9.21021897582309</v>
      </c>
      <c r="L43" s="78" t="n">
        <v>10.2316226170422</v>
      </c>
      <c r="M43" s="78" t="n">
        <v>11.2238121636591</v>
      </c>
      <c r="N43" s="78" t="n">
        <v>12.1866423339385</v>
      </c>
      <c r="O43" s="78" t="n">
        <v>13.1199496591611</v>
      </c>
      <c r="P43" s="78" t="n">
        <v>14.0235503103561</v>
      </c>
      <c r="Q43" s="78" t="n">
        <v>14.8972375659386</v>
      </c>
      <c r="R43" s="78" t="n">
        <v>15.7407788416921</v>
      </c>
      <c r="S43" s="78" t="n">
        <v>16.553912182643</v>
      </c>
      <c r="T43" s="78" t="n">
        <v>17.3363420869099</v>
      </c>
      <c r="U43" s="78" t="n">
        <v>18.0877344914022</v>
      </c>
      <c r="V43" s="78" t="n">
        <v>18.8077106935108</v>
      </c>
      <c r="W43" s="78" t="n">
        <v>19.4958399043323</v>
      </c>
      <c r="X43" s="78" t="n">
        <v>20.1516300159715</v>
      </c>
      <c r="Y43" s="78" t="n">
        <v>20.7745159994719</v>
      </c>
      <c r="Z43" s="78" t="n">
        <v>21.3638451000563</v>
      </c>
      <c r="AA43" s="78" t="n">
        <v>21.918857609662</v>
      </c>
      <c r="AB43" s="78" t="n">
        <v>22.5036656131878</v>
      </c>
      <c r="AC43" s="78" t="n">
        <v>23.0931338886345</v>
      </c>
      <c r="AD43" s="78" t="n">
        <v>23.6499920992719</v>
      </c>
      <c r="AE43" s="78" t="n">
        <v>24.1722051899153</v>
      </c>
      <c r="AF43" s="78" t="n">
        <v>24.6573009105756</v>
      </c>
      <c r="AG43" s="78" t="n">
        <v>25.102186034947</v>
      </c>
      <c r="AH43" s="78" t="n">
        <v>25.5028314408396</v>
      </c>
      <c r="AI43" s="78" t="n">
        <v>25.8536728505218</v>
      </c>
      <c r="AJ43" s="78" t="n">
        <v>26.1462709251878</v>
      </c>
      <c r="AK43" s="78" t="n">
        <v>26.3652883331878</v>
      </c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78"/>
      <c r="BR43" s="78"/>
      <c r="BS43" s="78"/>
      <c r="BT43" s="78"/>
      <c r="BU43" s="82"/>
      <c r="BV43" s="66" t="n">
        <f aca="false">MAX(C43:BU43)</f>
        <v>26.3652883331878</v>
      </c>
    </row>
    <row r="44" customFormat="false" ht="14.1" hidden="false" customHeight="true" outlineLevel="0" collapsed="false">
      <c r="A44" s="76" t="n">
        <v>33.35</v>
      </c>
      <c r="B44" s="77" t="n">
        <f aca="false">IF(A44-$E$3&lt;0,0,A44-$E$3)</f>
        <v>1.79</v>
      </c>
      <c r="C44" s="70" t="n">
        <v>0</v>
      </c>
      <c r="D44" s="78" t="n">
        <v>1.29797848141582</v>
      </c>
      <c r="E44" s="78" t="n">
        <v>2.55989752453036</v>
      </c>
      <c r="F44" s="78" t="n">
        <v>3.76232753618879</v>
      </c>
      <c r="G44" s="78" t="n">
        <v>4.9302463774139</v>
      </c>
      <c r="H44" s="78" t="n">
        <v>6.08389389533404</v>
      </c>
      <c r="I44" s="78" t="n">
        <v>7.20598915138151</v>
      </c>
      <c r="J44" s="78" t="n">
        <v>8.29652486789429</v>
      </c>
      <c r="K44" s="78" t="n">
        <v>9.36618926534296</v>
      </c>
      <c r="L44" s="78" t="n">
        <v>10.4090072447455</v>
      </c>
      <c r="M44" s="78" t="n">
        <v>11.4230602893377</v>
      </c>
      <c r="N44" s="78" t="n">
        <v>12.4082135090896</v>
      </c>
      <c r="O44" s="78" t="n">
        <v>13.3643155896064</v>
      </c>
      <c r="P44" s="78" t="n">
        <v>14.2911969090786</v>
      </c>
      <c r="Q44" s="78" t="n">
        <v>15.1886673575029</v>
      </c>
      <c r="R44" s="78" t="n">
        <v>16.0565137959909</v>
      </c>
      <c r="S44" s="78" t="n">
        <v>16.89449707748</v>
      </c>
      <c r="T44" s="78" t="n">
        <v>17.702348528235</v>
      </c>
      <c r="U44" s="78" t="n">
        <v>18.4797657600295</v>
      </c>
      <c r="V44" s="78" t="n">
        <v>19.2264076426471</v>
      </c>
      <c r="W44" s="78" t="n">
        <v>19.9418882105442</v>
      </c>
      <c r="X44" s="78" t="n">
        <v>20.6257691988439</v>
      </c>
      <c r="Y44" s="78" t="n">
        <v>21.2775507907236</v>
      </c>
      <c r="Z44" s="78" t="n">
        <v>21.8966599921215</v>
      </c>
      <c r="AA44" s="78" t="n">
        <v>22.4824357996213</v>
      </c>
      <c r="AB44" s="78" t="n">
        <v>23.0341099403888</v>
      </c>
      <c r="AC44" s="78" t="n">
        <v>23.6483100952951</v>
      </c>
      <c r="AD44" s="78" t="n">
        <v>24.2376806990366</v>
      </c>
      <c r="AE44" s="78" t="n">
        <v>24.7944466412801</v>
      </c>
      <c r="AF44" s="78" t="n">
        <v>25.3165732040386</v>
      </c>
      <c r="AG44" s="78" t="n">
        <v>25.8015885469616</v>
      </c>
      <c r="AH44" s="78" t="n">
        <v>26.246399956274</v>
      </c>
      <c r="AI44" s="78" t="n">
        <v>26.6469789773895</v>
      </c>
      <c r="AJ44" s="78" t="n">
        <v>26.9977622545476</v>
      </c>
      <c r="AK44" s="78" t="n">
        <v>27.2903118472951</v>
      </c>
      <c r="AL44" s="78" t="n">
        <v>27.5092929652951</v>
      </c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78"/>
      <c r="BR44" s="78"/>
      <c r="BS44" s="78"/>
      <c r="BT44" s="78"/>
      <c r="BU44" s="82"/>
      <c r="BV44" s="66" t="n">
        <f aca="false">MAX(C44:BU44)</f>
        <v>27.5092929652951</v>
      </c>
    </row>
    <row r="45" customFormat="false" ht="14.1" hidden="false" customHeight="true" outlineLevel="0" collapsed="false">
      <c r="A45" s="76" t="n">
        <v>33.4</v>
      </c>
      <c r="B45" s="77" t="n">
        <f aca="false">IF(A45-$E$3&lt;0,0,A45-$E$3)</f>
        <v>1.84</v>
      </c>
      <c r="C45" s="70" t="n">
        <v>0</v>
      </c>
      <c r="D45" s="78" t="n">
        <v>1.31620260723889</v>
      </c>
      <c r="E45" s="78" t="n">
        <v>2.59782982514087</v>
      </c>
      <c r="F45" s="78" t="n">
        <v>3.82026880847893</v>
      </c>
      <c r="G45" s="78" t="n">
        <v>5.00475891788875</v>
      </c>
      <c r="H45" s="78" t="n">
        <v>6.17812509481844</v>
      </c>
      <c r="I45" s="78" t="n">
        <v>7.32037617183648</v>
      </c>
      <c r="J45" s="78" t="n">
        <v>8.43150643111494</v>
      </c>
      <c r="K45" s="78" t="n">
        <v>9.51955879528363</v>
      </c>
      <c r="L45" s="78" t="n">
        <v>10.5833832997219</v>
      </c>
      <c r="M45" s="78" t="n">
        <v>11.6188714102395</v>
      </c>
      <c r="N45" s="78" t="n">
        <v>12.6258975334065</v>
      </c>
      <c r="O45" s="78" t="n">
        <v>13.6043211849223</v>
      </c>
      <c r="P45" s="78" t="n">
        <v>14.5539853488555</v>
      </c>
      <c r="Q45" s="78" t="n">
        <v>15.4747145881787</v>
      </c>
      <c r="R45" s="78" t="n">
        <v>16.3663128569065</v>
      </c>
      <c r="S45" s="78" t="n">
        <v>17.2285609515555</v>
      </c>
      <c r="T45" s="78" t="n">
        <v>18.0612135231166</v>
      </c>
      <c r="U45" s="78" t="n">
        <v>18.863995548782</v>
      </c>
      <c r="V45" s="78" t="n">
        <v>19.6365981331359</v>
      </c>
      <c r="W45" s="78" t="n">
        <v>20.3786734682235</v>
      </c>
      <c r="X45" s="78" t="n">
        <v>21.0898287260637</v>
      </c>
      <c r="Y45" s="78" t="n">
        <v>21.7696185784222</v>
      </c>
      <c r="Z45" s="78" t="n">
        <v>22.4175359254556</v>
      </c>
      <c r="AA45" s="78" t="n">
        <v>23.0330002485698</v>
      </c>
      <c r="AB45" s="78" t="n">
        <v>23.6153427525773</v>
      </c>
      <c r="AC45" s="78" t="n">
        <v>24.188564760976</v>
      </c>
      <c r="AD45" s="78" t="n">
        <v>24.808724123306</v>
      </c>
      <c r="AE45" s="78" t="n">
        <v>25.3979970553423</v>
      </c>
      <c r="AF45" s="78" t="n">
        <v>25.9546707291919</v>
      </c>
      <c r="AG45" s="78" t="n">
        <v>26.4767107640656</v>
      </c>
      <c r="AH45" s="78" t="n">
        <v>26.9616457292512</v>
      </c>
      <c r="AI45" s="78" t="n">
        <v>27.4063834235045</v>
      </c>
      <c r="AJ45" s="78" t="n">
        <v>27.8068960598431</v>
      </c>
      <c r="AK45" s="78" t="n">
        <v>28.1576212044771</v>
      </c>
      <c r="AL45" s="78" t="n">
        <v>28.450122315306</v>
      </c>
      <c r="AM45" s="78" t="n">
        <v>28.669067143306</v>
      </c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82"/>
      <c r="BV45" s="66" t="n">
        <f aca="false">MAX(C45:BU45)</f>
        <v>28.669067143306</v>
      </c>
    </row>
    <row r="46" customFormat="false" ht="14.1" hidden="false" customHeight="true" outlineLevel="0" collapsed="false">
      <c r="A46" s="76" t="n">
        <v>33.45</v>
      </c>
      <c r="B46" s="77" t="n">
        <f aca="false">IF(A46-$E$3&lt;0,0,A46-$E$3)</f>
        <v>1.89</v>
      </c>
      <c r="C46" s="70" t="n">
        <v>0</v>
      </c>
      <c r="D46" s="78" t="n">
        <v>1.33416602656576</v>
      </c>
      <c r="E46" s="78" t="n">
        <v>2.63519512970272</v>
      </c>
      <c r="F46" s="78" t="n">
        <v>3.87731929151065</v>
      </c>
      <c r="G46" s="78" t="n">
        <v>5.07813874661888</v>
      </c>
      <c r="H46" s="78" t="n">
        <v>6.27089696373487</v>
      </c>
      <c r="I46" s="78" t="n">
        <v>7.43295969389099</v>
      </c>
      <c r="J46" s="78" t="n">
        <v>8.56432257882474</v>
      </c>
      <c r="K46" s="78" t="n">
        <v>9.67044704699513</v>
      </c>
      <c r="L46" s="78" t="n">
        <v>10.7548910967569</v>
      </c>
      <c r="M46" s="78" t="n">
        <v>11.8114082695766</v>
      </c>
      <c r="N46" s="78" t="n">
        <v>12.8398813223402</v>
      </c>
      <c r="O46" s="78" t="n">
        <v>13.8401794622368</v>
      </c>
      <c r="P46" s="78" t="n">
        <v>14.8121569096834</v>
      </c>
      <c r="Q46" s="78" t="n">
        <v>15.7556512520558</v>
      </c>
      <c r="R46" s="78" t="n">
        <v>16.6704815481651</v>
      </c>
      <c r="S46" s="78" t="n">
        <v>17.5564461337101</v>
      </c>
      <c r="T46" s="78" t="n">
        <v>18.4133200653275</v>
      </c>
      <c r="U46" s="78" t="n">
        <v>19.2408521243184</v>
      </c>
      <c r="V46" s="78" t="n">
        <v>20.0387612791517</v>
      </c>
      <c r="W46" s="78" t="n">
        <v>20.8067324762854</v>
      </c>
      <c r="X46" s="78" t="n">
        <v>21.5444115885102</v>
      </c>
      <c r="Y46" s="78" t="n">
        <v>22.2513992941193</v>
      </c>
      <c r="Z46" s="78" t="n">
        <v>22.927243581389</v>
      </c>
      <c r="AA46" s="78" t="n">
        <v>23.5714304595605</v>
      </c>
      <c r="AB46" s="78" t="n">
        <v>24.1833722911138</v>
      </c>
      <c r="AC46" s="78" t="n">
        <v>24.7623929096989</v>
      </c>
      <c r="AD46" s="78" t="n">
        <v>25.364622147396</v>
      </c>
      <c r="AE46" s="78" t="n">
        <v>25.9846787186098</v>
      </c>
      <c r="AF46" s="78" t="n">
        <v>26.5738539789408</v>
      </c>
      <c r="AG46" s="78" t="n">
        <v>27.1304353843966</v>
      </c>
      <c r="AH46" s="78" t="n">
        <v>27.6523888913854</v>
      </c>
      <c r="AI46" s="78" t="n">
        <v>28.1372434788337</v>
      </c>
      <c r="AJ46" s="78" t="n">
        <v>28.5819074580279</v>
      </c>
      <c r="AK46" s="78" t="n">
        <v>28.9823537095896</v>
      </c>
      <c r="AL46" s="78" t="n">
        <v>29.3330207216994</v>
      </c>
      <c r="AM46" s="78" t="n">
        <v>29.6254733506098</v>
      </c>
      <c r="AN46" s="78" t="n">
        <v>29.8443818886098</v>
      </c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82"/>
      <c r="BV46" s="66" t="n">
        <f aca="false">MAX(C46:BU46)</f>
        <v>29.8443818886098</v>
      </c>
    </row>
    <row r="47" customFormat="false" ht="14.1" hidden="false" customHeight="true" outlineLevel="0" collapsed="false">
      <c r="A47" s="76" t="n">
        <v>33.5</v>
      </c>
      <c r="B47" s="77" t="n">
        <f aca="false">IF(A47-$E$3&lt;0,0,A47-$E$3)</f>
        <v>1.94</v>
      </c>
      <c r="C47" s="70" t="n">
        <v>0</v>
      </c>
      <c r="D47" s="78" t="n">
        <v>1.35187912402868</v>
      </c>
      <c r="E47" s="78" t="n">
        <v>2.6720169418265</v>
      </c>
      <c r="F47" s="78" t="n">
        <v>3.93351677608206</v>
      </c>
      <c r="G47" s="78" t="n">
        <v>5.15043358684513</v>
      </c>
      <c r="H47" s="78" t="n">
        <v>6.36227198294401</v>
      </c>
      <c r="I47" s="78" t="n">
        <v>7.5438181131949</v>
      </c>
      <c r="J47" s="78" t="n">
        <v>8.69506880678952</v>
      </c>
      <c r="K47" s="78" t="n">
        <v>9.81896463476343</v>
      </c>
      <c r="L47" s="78" t="n">
        <v>10.9236603923296</v>
      </c>
      <c r="M47" s="78" t="n">
        <v>12.0008211876182</v>
      </c>
      <c r="N47" s="78" t="n">
        <v>13.050337305945</v>
      </c>
      <c r="O47" s="78" t="n">
        <v>14.0720866616275</v>
      </c>
      <c r="P47" s="78" t="n">
        <v>15.0659335332422</v>
      </c>
      <c r="Q47" s="78" t="n">
        <v>16.0317271217947</v>
      </c>
      <c r="R47" s="78" t="n">
        <v>16.969299899241</v>
      </c>
      <c r="S47" s="78" t="n">
        <v>17.8784657072369</v>
      </c>
      <c r="T47" s="78" t="n">
        <v>18.759017556269</v>
      </c>
      <c r="U47" s="78" t="n">
        <v>19.6107250627033</v>
      </c>
      <c r="V47" s="78" t="n">
        <v>20.4333314447177</v>
      </c>
      <c r="W47" s="78" t="n">
        <v>21.2265499760908</v>
      </c>
      <c r="X47" s="78" t="n">
        <v>21.9900597672284</v>
      </c>
      <c r="Y47" s="78" t="n">
        <v>22.7235007024332</v>
      </c>
      <c r="Z47" s="78" t="n">
        <v>23.4264673064755</v>
      </c>
      <c r="AA47" s="78" t="n">
        <v>24.0985012346396</v>
      </c>
      <c r="AB47" s="78" t="n">
        <v>24.7390819670382</v>
      </c>
      <c r="AC47" s="78" t="n">
        <v>25.3476151214708</v>
      </c>
      <c r="AD47" s="78" t="n">
        <v>25.923417548513</v>
      </c>
      <c r="AE47" s="78" t="n">
        <v>26.5560000970267</v>
      </c>
      <c r="AF47" s="78" t="n">
        <v>27.1759538771243</v>
      </c>
      <c r="AG47" s="78" t="n">
        <v>27.7650314657501</v>
      </c>
      <c r="AH47" s="78" t="n">
        <v>28.3215206028121</v>
      </c>
      <c r="AI47" s="78" t="n">
        <v>28.843387581916</v>
      </c>
      <c r="AJ47" s="78" t="n">
        <v>29.3281617916268</v>
      </c>
      <c r="AK47" s="78" t="n">
        <v>29.7727520557621</v>
      </c>
      <c r="AL47" s="78" t="n">
        <v>30.1731319225468</v>
      </c>
      <c r="AM47" s="78" t="n">
        <v>30.5237408021324</v>
      </c>
      <c r="AN47" s="78" t="n">
        <v>30.8161449491244</v>
      </c>
      <c r="AO47" s="78" t="n">
        <v>31.0350171971244</v>
      </c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82"/>
      <c r="BV47" s="66" t="n">
        <f aca="false">MAX(C47:BU47)</f>
        <v>31.0350171971244</v>
      </c>
    </row>
    <row r="48" customFormat="false" ht="14.1" hidden="false" customHeight="true" outlineLevel="0" collapsed="false">
      <c r="A48" s="76" t="n">
        <v>33.55</v>
      </c>
      <c r="B48" s="77" t="n">
        <f aca="false">IF(A48-$E$3&lt;0,0,A48-$E$3)</f>
        <v>1.99</v>
      </c>
      <c r="C48" s="70" t="n">
        <v>0</v>
      </c>
      <c r="D48" s="78" t="n">
        <v>1.36935160687204</v>
      </c>
      <c r="E48" s="78" t="n">
        <v>2.70831717853139</v>
      </c>
      <c r="F48" s="78" t="n">
        <v>3.98889645536502</v>
      </c>
      <c r="G48" s="78" t="n">
        <v>5.22168789118588</v>
      </c>
      <c r="H48" s="78" t="n">
        <v>6.45230829310822</v>
      </c>
      <c r="I48" s="78" t="n">
        <v>7.6530243105195</v>
      </c>
      <c r="J48" s="78" t="n">
        <v>8.82383381162104</v>
      </c>
      <c r="K48" s="78" t="n">
        <v>9.96521419685418</v>
      </c>
      <c r="L48" s="78" t="n">
        <v>11.0898114602987</v>
      </c>
      <c r="M48" s="78" t="n">
        <v>12.1872493461867</v>
      </c>
      <c r="N48" s="78" t="n">
        <v>13.2574249510062</v>
      </c>
      <c r="O48" s="78" t="n">
        <v>14.3002240408535</v>
      </c>
      <c r="P48" s="78" t="n">
        <v>15.315519933371</v>
      </c>
      <c r="Q48" s="78" t="n">
        <v>16.3031722288817</v>
      </c>
      <c r="R48" s="78" t="n">
        <v>17.2630253640564</v>
      </c>
      <c r="S48" s="78" t="n">
        <v>18.194906955503</v>
      </c>
      <c r="T48" s="78" t="n">
        <v>19.0986258930939</v>
      </c>
      <c r="U48" s="78" t="n">
        <v>19.9739701331148</v>
      </c>
      <c r="V48" s="78" t="n">
        <v>20.8207041286859</v>
      </c>
      <c r="W48" s="78" t="n">
        <v>21.6385658183203</v>
      </c>
      <c r="X48" s="78" t="n">
        <v>22.4272630714692</v>
      </c>
      <c r="Y48" s="78" t="n">
        <v>23.1864694602832</v>
      </c>
      <c r="Z48" s="78" t="n">
        <v>23.9158191864108</v>
      </c>
      <c r="AA48" s="78" t="n">
        <v>24.6149009356588</v>
      </c>
      <c r="AB48" s="78" t="n">
        <v>25.2832503543976</v>
      </c>
      <c r="AC48" s="78" t="n">
        <v>25.9203407281283</v>
      </c>
      <c r="AD48" s="78" t="n">
        <v>26.525571276006</v>
      </c>
      <c r="AE48" s="78" t="n">
        <v>27.1132322622217</v>
      </c>
      <c r="AF48" s="78" t="n">
        <v>27.7624870002968</v>
      </c>
      <c r="AG48" s="78" t="n">
        <v>28.3823379892783</v>
      </c>
      <c r="AH48" s="78" t="n">
        <v>28.9713179061988</v>
      </c>
      <c r="AI48" s="78" t="n">
        <v>29.5277147748669</v>
      </c>
      <c r="AJ48" s="78" t="n">
        <v>30.049495226086</v>
      </c>
      <c r="AK48" s="78" t="n">
        <v>30.5341890580594</v>
      </c>
      <c r="AL48" s="78" t="n">
        <v>30.9787056071356</v>
      </c>
      <c r="AM48" s="78" t="n">
        <v>31.3790190891433</v>
      </c>
      <c r="AN48" s="78" t="n">
        <v>31.7295698362049</v>
      </c>
      <c r="AO48" s="78" t="n">
        <v>32.0219255012782</v>
      </c>
      <c r="AP48" s="78" t="n">
        <v>32.2407614592782</v>
      </c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82"/>
      <c r="BV48" s="66" t="n">
        <f aca="false">MAX(C48:BU48)</f>
        <v>32.2407614592782</v>
      </c>
    </row>
    <row r="49" customFormat="false" ht="14.1" hidden="false" customHeight="true" outlineLevel="0" collapsed="false">
      <c r="A49" s="76" t="n">
        <v>33.6</v>
      </c>
      <c r="B49" s="77" t="n">
        <f aca="false">IF(A49-$E$3&lt;0,0,A49-$E$3)</f>
        <v>2.04</v>
      </c>
      <c r="C49" s="70" t="n">
        <v>0</v>
      </c>
      <c r="D49" s="78" t="n">
        <v>1.38659256529668</v>
      </c>
      <c r="E49" s="78" t="n">
        <v>2.74336586610511</v>
      </c>
      <c r="F49" s="78" t="n">
        <v>4.04349116679696</v>
      </c>
      <c r="G49" s="78" t="n">
        <v>5.29490672851452</v>
      </c>
      <c r="H49" s="78" t="n">
        <v>6.54106010366293</v>
      </c>
      <c r="I49" s="78" t="n">
        <v>7.76064617720364</v>
      </c>
      <c r="J49" s="78" t="n">
        <v>8.95070014558627</v>
      </c>
      <c r="K49" s="78" t="n">
        <v>10.1112145609334</v>
      </c>
      <c r="L49" s="78" t="n">
        <v>11.2534560308619</v>
      </c>
      <c r="M49" s="78" t="n">
        <v>12.3708219072694</v>
      </c>
      <c r="N49" s="78" t="n">
        <v>13.4612920830421</v>
      </c>
      <c r="O49" s="78" t="n">
        <v>14.5247594292797</v>
      </c>
      <c r="P49" s="78" t="n">
        <v>15.5611054167492</v>
      </c>
      <c r="Q49" s="78" t="n">
        <v>16.5701989942311</v>
      </c>
      <c r="R49" s="78" t="n">
        <v>17.5518953157449</v>
      </c>
      <c r="S49" s="78" t="n">
        <v>18.5060342899476</v>
      </c>
      <c r="T49" s="78" t="n">
        <v>19.432438919048</v>
      </c>
      <c r="U49" s="78" t="n">
        <v>20.3309133869943</v>
      </c>
      <c r="V49" s="78" t="n">
        <v>21.2012408469551</v>
      </c>
      <c r="W49" s="78" t="n">
        <v>22.0431808454605</v>
      </c>
      <c r="X49" s="78" t="n">
        <v>22.8564663039747</v>
      </c>
      <c r="Y49" s="78" t="n">
        <v>23.6407999566338</v>
      </c>
      <c r="Z49" s="78" t="n">
        <v>24.3958501132335</v>
      </c>
      <c r="AA49" s="78" t="n">
        <v>25.1212455761143</v>
      </c>
      <c r="AB49" s="78" t="n">
        <v>25.8165694835497</v>
      </c>
      <c r="AC49" s="78" t="n">
        <v>26.4813517732447</v>
      </c>
      <c r="AD49" s="78" t="n">
        <v>27.1150598460089</v>
      </c>
      <c r="AE49" s="78" t="n">
        <v>27.7170868429449</v>
      </c>
      <c r="AF49" s="78" t="n">
        <v>28.3347320425242</v>
      </c>
      <c r="AG49" s="78" t="n">
        <v>28.9838791134013</v>
      </c>
      <c r="AH49" s="78" t="n">
        <v>29.6036273112665</v>
      </c>
      <c r="AI49" s="78" t="n">
        <v>30.1925095564818</v>
      </c>
      <c r="AJ49" s="78" t="n">
        <v>30.748814156756</v>
      </c>
      <c r="AK49" s="78" t="n">
        <v>31.2705080800903</v>
      </c>
      <c r="AL49" s="78" t="n">
        <v>31.7551215343263</v>
      </c>
      <c r="AM49" s="78" t="n">
        <v>32.1995643683435</v>
      </c>
      <c r="AN49" s="78" t="n">
        <v>32.5998114655742</v>
      </c>
      <c r="AO49" s="78" t="n">
        <v>32.9503040801116</v>
      </c>
      <c r="AP49" s="78" t="n">
        <v>33.2426112632665</v>
      </c>
      <c r="AQ49" s="78" t="n">
        <v>33.4614109312665</v>
      </c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82"/>
      <c r="BV49" s="66" t="n">
        <f aca="false">MAX(C49:BU49)</f>
        <v>33.4614109312665</v>
      </c>
    </row>
    <row r="50" customFormat="false" ht="14.1" hidden="false" customHeight="true" outlineLevel="0" collapsed="false">
      <c r="A50" s="76" t="n">
        <v>33.65</v>
      </c>
      <c r="B50" s="77" t="n">
        <f aca="false">IF(A50-$E$3&lt;0,0,A50-$E$3)</f>
        <v>2.09</v>
      </c>
      <c r="C50" s="70" t="n">
        <v>0</v>
      </c>
      <c r="D50" s="78" t="n">
        <v>1.40361052606317</v>
      </c>
      <c r="E50" s="78" t="n">
        <v>2.77776510829727</v>
      </c>
      <c r="F50" s="78" t="n">
        <v>4.09733160591061</v>
      </c>
      <c r="G50" s="78" t="n">
        <v>5.3678289427723</v>
      </c>
      <c r="H50" s="78" t="n">
        <v>6.6285780537183</v>
      </c>
      <c r="I50" s="78" t="n">
        <v>7.86674707821214</v>
      </c>
      <c r="J50" s="78" t="n">
        <v>9.0757447928782</v>
      </c>
      <c r="K50" s="78" t="n">
        <v>10.2555649876755</v>
      </c>
      <c r="L50" s="78" t="n">
        <v>11.4146981134603</v>
      </c>
      <c r="M50" s="78" t="n">
        <v>12.5516589912647</v>
      </c>
      <c r="N50" s="78" t="n">
        <v>13.6620760395933</v>
      </c>
      <c r="O50" s="78" t="n">
        <v>14.7458485796697</v>
      </c>
      <c r="P50" s="78" t="n">
        <v>15.802865461567</v>
      </c>
      <c r="Q50" s="78" t="n">
        <v>16.8330040685442</v>
      </c>
      <c r="R50" s="78" t="n">
        <v>17.8361291919832</v>
      </c>
      <c r="S50" s="78" t="n">
        <v>18.8120917549027</v>
      </c>
      <c r="T50" s="78" t="n">
        <v>19.7607273573063</v>
      </c>
      <c r="U50" s="78" t="n">
        <v>20.6818546106589</v>
      </c>
      <c r="V50" s="78" t="n">
        <v>21.5752732211994</v>
      </c>
      <c r="W50" s="78" t="n">
        <v>22.4407617720423</v>
      </c>
      <c r="X50" s="78" t="n">
        <v>23.2780751413625</v>
      </c>
      <c r="Y50" s="78" t="n">
        <v>24.086941477344</v>
      </c>
      <c r="Z50" s="78" t="n">
        <v>24.8670586285126</v>
      </c>
      <c r="AA50" s="78" t="n">
        <v>25.6180898984078</v>
      </c>
      <c r="AB50" s="78" t="n">
        <v>26.3396589530727</v>
      </c>
      <c r="AC50" s="78" t="n">
        <v>27.0313436537616</v>
      </c>
      <c r="AD50" s="78" t="n">
        <v>27.6926685082135</v>
      </c>
      <c r="AE50" s="78" t="n">
        <v>28.3230953202238</v>
      </c>
      <c r="AF50" s="78" t="n">
        <v>28.9220114504257</v>
      </c>
      <c r="AG50" s="78" t="n">
        <v>29.5709406714637</v>
      </c>
      <c r="AH50" s="78" t="n">
        <v>30.2199800751426</v>
      </c>
      <c r="AI50" s="78" t="n">
        <v>30.8396254818916</v>
      </c>
      <c r="AJ50" s="78" t="n">
        <v>31.4284100554017</v>
      </c>
      <c r="AK50" s="78" t="n">
        <v>31.9846223872821</v>
      </c>
      <c r="AL50" s="78" t="n">
        <v>32.5062297827315</v>
      </c>
      <c r="AM50" s="78" t="n">
        <v>32.9907628592301</v>
      </c>
      <c r="AN50" s="78" t="n">
        <v>33.4351319781882</v>
      </c>
      <c r="AO50" s="78" t="n">
        <v>33.835312690642</v>
      </c>
      <c r="AP50" s="78" t="n">
        <v>34.1857471726553</v>
      </c>
      <c r="AQ50" s="78" t="n">
        <v>34.4780058738916</v>
      </c>
      <c r="AR50" s="78" t="n">
        <v>34.6967692518916</v>
      </c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82"/>
      <c r="BV50" s="66" t="n">
        <f aca="false">MAX(C50:BU50)</f>
        <v>34.6967692518916</v>
      </c>
    </row>
    <row r="51" customFormat="false" ht="14.1" hidden="false" customHeight="true" outlineLevel="0" collapsed="false">
      <c r="A51" s="76" t="n">
        <v>33.7</v>
      </c>
      <c r="B51" s="77" t="n">
        <f aca="false">IF(A51-$E$3&lt;0,0,A51-$E$3)</f>
        <v>2.14</v>
      </c>
      <c r="C51" s="70" t="n">
        <v>0</v>
      </c>
      <c r="D51" s="78" t="n">
        <v>1.42041350025239</v>
      </c>
      <c r="E51" s="78" t="n">
        <v>2.81172163777169</v>
      </c>
      <c r="F51" s="78" t="n">
        <v>4.15044651596351</v>
      </c>
      <c r="G51" s="78" t="n">
        <v>5.43974539581788</v>
      </c>
      <c r="H51" s="78" t="n">
        <v>6.71490953160121</v>
      </c>
      <c r="I51" s="78" t="n">
        <v>7.97138626159862</v>
      </c>
      <c r="J51" s="78" t="n">
        <v>9.19903967852743</v>
      </c>
      <c r="K51" s="78" t="n">
        <v>10.3978646711347</v>
      </c>
      <c r="L51" s="78" t="n">
        <v>11.5736347206959</v>
      </c>
      <c r="M51" s="78" t="n">
        <v>12.7298725358519</v>
      </c>
      <c r="N51" s="78" t="n">
        <v>13.8599046805034</v>
      </c>
      <c r="O51" s="78" t="n">
        <v>14.9636363493171</v>
      </c>
      <c r="P51" s="78" t="n">
        <v>16.0409630928065</v>
      </c>
      <c r="Q51" s="78" t="n">
        <v>17.0917699300556</v>
      </c>
      <c r="R51" s="78" t="n">
        <v>18.1159303500698</v>
      </c>
      <c r="S51" s="78" t="n">
        <v>19.1133051834731</v>
      </c>
      <c r="T51" s="78" t="n">
        <v>20.0837413224952</v>
      </c>
      <c r="U51" s="78" t="n">
        <v>21.0270702624707</v>
      </c>
      <c r="V51" s="78" t="n">
        <v>21.9431064320998</v>
      </c>
      <c r="W51" s="78" t="n">
        <v>22.8316452721295</v>
      </c>
      <c r="X51" s="78" t="n">
        <v>23.6924610123472</v>
      </c>
      <c r="Y51" s="78" t="n">
        <v>24.5253040841099</v>
      </c>
      <c r="Z51" s="78" t="n">
        <v>25.3298980890021</v>
      </c>
      <c r="AA51" s="78" t="n">
        <v>26.1059362221422</v>
      </c>
      <c r="AB51" s="78" t="n">
        <v>26.8530770189615</v>
      </c>
      <c r="AC51" s="78" t="n">
        <v>27.5709392537804</v>
      </c>
      <c r="AD51" s="78" t="n">
        <v>28.2590957623872</v>
      </c>
      <c r="AE51" s="78" t="n">
        <v>28.9170658817193</v>
      </c>
      <c r="AF51" s="78" t="n">
        <v>29.5443060860707</v>
      </c>
      <c r="AG51" s="78" t="n">
        <v>30.1446231920562</v>
      </c>
      <c r="AH51" s="78" t="n">
        <v>30.8216687279426</v>
      </c>
      <c r="AI51" s="78" t="n">
        <v>31.4706004644234</v>
      </c>
      <c r="AJ51" s="78" t="n">
        <v>32.0901430800562</v>
      </c>
      <c r="AK51" s="78" t="n">
        <v>32.6788299818611</v>
      </c>
      <c r="AL51" s="78" t="n">
        <v>33.2349500453476</v>
      </c>
      <c r="AM51" s="78" t="n">
        <v>33.7564709129121</v>
      </c>
      <c r="AN51" s="78" t="n">
        <v>34.2409236116734</v>
      </c>
      <c r="AO51" s="78" t="n">
        <v>34.6852190155725</v>
      </c>
      <c r="AP51" s="78" t="n">
        <v>35.0853333432493</v>
      </c>
      <c r="AQ51" s="78" t="n">
        <v>35.4357096927384</v>
      </c>
      <c r="AR51" s="78" t="n">
        <v>35.7279199120563</v>
      </c>
      <c r="AS51" s="78" t="n">
        <v>35.9466470000563</v>
      </c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82"/>
      <c r="BV51" s="66" t="n">
        <f aca="false">MAX(C51:BU51)</f>
        <v>35.9466470000563</v>
      </c>
    </row>
    <row r="52" customFormat="false" ht="14.1" hidden="false" customHeight="true" outlineLevel="0" collapsed="false">
      <c r="A52" s="76" t="n">
        <v>33.75</v>
      </c>
      <c r="B52" s="77" t="n">
        <f aca="false">IF(A52-$E$3&lt;0,0,A52-$E$3)</f>
        <v>2.19</v>
      </c>
      <c r="C52" s="70" t="n">
        <v>0</v>
      </c>
      <c r="D52" s="78" t="n">
        <v>1.43700902594297</v>
      </c>
      <c r="E52" s="78" t="n">
        <v>2.8452512608941</v>
      </c>
      <c r="F52" s="78" t="n">
        <v>4.20286285661788</v>
      </c>
      <c r="G52" s="78" t="n">
        <v>5.51069415463422</v>
      </c>
      <c r="H52" s="78" t="n">
        <v>6.80009895866987</v>
      </c>
      <c r="I52" s="78" t="n">
        <v>8.07461922174003</v>
      </c>
      <c r="J52" s="78" t="n">
        <v>9.32065211930315</v>
      </c>
      <c r="K52" s="78" t="n">
        <v>10.5381935171788</v>
      </c>
      <c r="L52" s="78" t="n">
        <v>11.7303565074353</v>
      </c>
      <c r="M52" s="78" t="n">
        <v>12.9055670528441</v>
      </c>
      <c r="N52" s="78" t="n">
        <v>14.0548972763629</v>
      </c>
      <c r="O52" s="78" t="n">
        <v>15.1782577362978</v>
      </c>
      <c r="P52" s="78" t="n">
        <v>16.2755500855771</v>
      </c>
      <c r="Q52" s="78" t="n">
        <v>17.3466662781734</v>
      </c>
      <c r="R52" s="78" t="n">
        <v>18.3914876792027</v>
      </c>
      <c r="S52" s="78" t="n">
        <v>19.4098840634349</v>
      </c>
      <c r="T52" s="78" t="n">
        <v>20.4017124839081</v>
      </c>
      <c r="U52" s="78" t="n">
        <v>21.3668159885618</v>
      </c>
      <c r="V52" s="78" t="n">
        <v>22.3050221580742</v>
      </c>
      <c r="W52" s="78" t="n">
        <v>23.2161414321148</v>
      </c>
      <c r="X52" s="78" t="n">
        <v>24.0999651836211</v>
      </c>
      <c r="Y52" s="78" t="n">
        <v>24.9562634909361</v>
      </c>
      <c r="Z52" s="78" t="n">
        <v>25.7847825449615</v>
      </c>
      <c r="AA52" s="78" t="n">
        <v>26.5852416118382</v>
      </c>
      <c r="AB52" s="78" t="n">
        <v>27.357329449575</v>
      </c>
      <c r="AC52" s="78" t="n">
        <v>28.1007000473314</v>
      </c>
      <c r="AD52" s="78" t="n">
        <v>28.8149675155288</v>
      </c>
      <c r="AE52" s="78" t="n">
        <v>29.4996998988122</v>
      </c>
      <c r="AF52" s="78" t="n">
        <v>30.1544116047313</v>
      </c>
      <c r="AG52" s="78" t="n">
        <v>30.7785540272688</v>
      </c>
      <c r="AH52" s="78" t="n">
        <v>31.4098001206055</v>
      </c>
      <c r="AI52" s="78" t="n">
        <v>32.0867333248063</v>
      </c>
      <c r="AJ52" s="78" t="n">
        <v>32.735557394089</v>
      </c>
      <c r="AK52" s="78" t="n">
        <v>33.3549972186055</v>
      </c>
      <c r="AL52" s="78" t="n">
        <v>33.9435864487051</v>
      </c>
      <c r="AM52" s="78" t="n">
        <v>34.4996142437978</v>
      </c>
      <c r="AN52" s="78" t="n">
        <v>35.0210485834775</v>
      </c>
      <c r="AO52" s="78" t="n">
        <v>35.5054209045014</v>
      </c>
      <c r="AP52" s="78" t="n">
        <v>35.9496425933414</v>
      </c>
      <c r="AQ52" s="78" t="n">
        <v>36.3496905362413</v>
      </c>
      <c r="AR52" s="78" t="n">
        <v>36.7000087532063</v>
      </c>
      <c r="AS52" s="78" t="n">
        <v>36.9921704906056</v>
      </c>
      <c r="AT52" s="78" t="n">
        <v>37.2108612886056</v>
      </c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82"/>
      <c r="BV52" s="66" t="n">
        <f aca="false">MAX(C52:BU52)</f>
        <v>37.2108612886056</v>
      </c>
    </row>
    <row r="53" customFormat="false" ht="14.1" hidden="false" customHeight="true" outlineLevel="0" collapsed="false">
      <c r="A53" s="76" t="n">
        <v>33.8</v>
      </c>
      <c r="B53" s="77" t="n">
        <f aca="false">IF(A53-$E$3&lt;0,0,A53-$E$3)</f>
        <v>2.24</v>
      </c>
      <c r="C53" s="70" t="n">
        <v>0</v>
      </c>
      <c r="D53" s="78" t="n">
        <v>1.45340420645181</v>
      </c>
      <c r="E53" s="78" t="n">
        <v>2.87836885718292</v>
      </c>
      <c r="F53" s="78" t="n">
        <v>4.25460595442044</v>
      </c>
      <c r="G53" s="78" t="n">
        <v>5.58071094841409</v>
      </c>
      <c r="H53" s="78" t="n">
        <v>6.88418804215158</v>
      </c>
      <c r="I53" s="78" t="n">
        <v>8.17649802254598</v>
      </c>
      <c r="J53" s="78" t="n">
        <v>9.44064522446085</v>
      </c>
      <c r="K53" s="78" t="n">
        <v>10.6766263839398</v>
      </c>
      <c r="L53" s="78" t="n">
        <v>11.8849483369321</v>
      </c>
      <c r="M53" s="78" t="n">
        <v>13.0788402974731</v>
      </c>
      <c r="N53" s="78" t="n">
        <v>14.2471652926629</v>
      </c>
      <c r="O53" s="78" t="n">
        <v>15.3898387921087</v>
      </c>
      <c r="P53" s="78" t="n">
        <v>16.5067680222994</v>
      </c>
      <c r="Q53" s="78" t="n">
        <v>17.5978512543951</v>
      </c>
      <c r="R53" s="78" t="n">
        <v>18.6629770083334</v>
      </c>
      <c r="S53" s="78" t="n">
        <v>19.7020231604295</v>
      </c>
      <c r="T53" s="78" t="n">
        <v>20.7148559391809</v>
      </c>
      <c r="U53" s="78" t="n">
        <v>21.7013287909461</v>
      </c>
      <c r="V53" s="78" t="n">
        <v>22.6612810933841</v>
      </c>
      <c r="W53" s="78" t="n">
        <v>23.5945366898056</v>
      </c>
      <c r="X53" s="78" t="n">
        <v>24.5009022116098</v>
      </c>
      <c r="Y53" s="78" t="n">
        <v>25.3801651483695</v>
      </c>
      <c r="Z53" s="78" t="n">
        <v>26.2320916153473</v>
      </c>
      <c r="AA53" s="78" t="n">
        <v>27.0564237555333</v>
      </c>
      <c r="AB53" s="78" t="n">
        <v>27.8528766966401</v>
      </c>
      <c r="AC53" s="78" t="n">
        <v>28.6211349613812</v>
      </c>
      <c r="AD53" s="78" t="n">
        <v>29.3608481996256</v>
      </c>
      <c r="AE53" s="78" t="n">
        <v>30.0716260704629</v>
      </c>
      <c r="AF53" s="78" t="n">
        <v>30.7530320460267</v>
      </c>
      <c r="AG53" s="78" t="n">
        <v>31.4045758297265</v>
      </c>
      <c r="AH53" s="78" t="n">
        <v>32.0257039677369</v>
      </c>
      <c r="AI53" s="78" t="n">
        <v>32.6891368627695</v>
      </c>
      <c r="AJ53" s="78" t="n">
        <v>33.3659577352846</v>
      </c>
      <c r="AK53" s="78" t="n">
        <v>34.0146741373691</v>
      </c>
      <c r="AL53" s="78" t="n">
        <v>34.6340111707695</v>
      </c>
      <c r="AM53" s="78" t="n">
        <v>35.2225027291639</v>
      </c>
      <c r="AN53" s="78" t="n">
        <v>35.7784382558626</v>
      </c>
      <c r="AO53" s="78" t="n">
        <v>36.2997860676575</v>
      </c>
      <c r="AP53" s="78" t="n">
        <v>36.784078010944</v>
      </c>
      <c r="AQ53" s="78" t="n">
        <v>37.2282259847249</v>
      </c>
      <c r="AR53" s="78" t="n">
        <v>37.6282075428479</v>
      </c>
      <c r="AS53" s="78" t="n">
        <v>37.9784676272887</v>
      </c>
      <c r="AT53" s="78" t="n">
        <v>38.2705808827695</v>
      </c>
      <c r="AU53" s="78" t="n">
        <v>38.4892353907695</v>
      </c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82"/>
      <c r="BV53" s="66" t="n">
        <f aca="false">MAX(C53:BU53)</f>
        <v>38.4892353907695</v>
      </c>
    </row>
    <row r="54" customFormat="false" ht="14.1" hidden="false" customHeight="true" outlineLevel="0" collapsed="false">
      <c r="A54" s="76" t="n">
        <v>33.85</v>
      </c>
      <c r="B54" s="77" t="n">
        <f aca="false">IF(A54-$E$3&lt;0,0,A54-$E$3)</f>
        <v>2.29</v>
      </c>
      <c r="C54" s="70" t="n">
        <v>0</v>
      </c>
      <c r="D54" s="78" t="n">
        <v>1.46960574468849</v>
      </c>
      <c r="E54" s="78" t="n">
        <v>2.91108845367922</v>
      </c>
      <c r="F54" s="78" t="n">
        <v>4.30569963741608</v>
      </c>
      <c r="G54" s="78" t="n">
        <v>5.64982936327206</v>
      </c>
      <c r="H54" s="78" t="n">
        <v>6.96721600102644</v>
      </c>
      <c r="I54" s="78" t="n">
        <v>8.27707158588745</v>
      </c>
      <c r="J54" s="78" t="n">
        <v>9.55907825296788</v>
      </c>
      <c r="K54" s="78" t="n">
        <v>10.8132335144848</v>
      </c>
      <c r="L54" s="78" t="n">
        <v>12.039530128696</v>
      </c>
      <c r="M54" s="78" t="n">
        <v>13.2497838621851</v>
      </c>
      <c r="N54" s="78" t="n">
        <v>14.4368130842759</v>
      </c>
      <c r="O54" s="78" t="n">
        <v>15.5984974283372</v>
      </c>
      <c r="P54" s="78" t="n">
        <v>16.7347492250275</v>
      </c>
      <c r="Q54" s="78" t="n">
        <v>17.8454725162475</v>
      </c>
      <c r="R54" s="78" t="n">
        <v>18.9305623408804</v>
      </c>
      <c r="S54" s="78" t="n">
        <v>19.9899039366907</v>
      </c>
      <c r="T54" s="78" t="n">
        <v>21.0233718455408</v>
      </c>
      <c r="U54" s="78" t="n">
        <v>22.0308289066168</v>
      </c>
      <c r="V54" s="78" t="n">
        <v>23.0121251193096</v>
      </c>
      <c r="W54" s="78" t="n">
        <v>23.9670963536091</v>
      </c>
      <c r="X54" s="78" t="n">
        <v>24.8955628811346</v>
      </c>
      <c r="Y54" s="78" t="n">
        <v>25.7973276939355</v>
      </c>
      <c r="Z54" s="78" t="n">
        <v>26.672174570583</v>
      </c>
      <c r="AA54" s="78" t="n">
        <v>27.5198658392847</v>
      </c>
      <c r="AB54" s="78" t="n">
        <v>28.3401397750512</v>
      </c>
      <c r="AC54" s="78" t="n">
        <v>29.1327075512773</v>
      </c>
      <c r="AD54" s="78" t="n">
        <v>29.8972496439758</v>
      </c>
      <c r="AE54" s="78" t="n">
        <v>30.6334115571489</v>
      </c>
      <c r="AF54" s="78" t="n">
        <v>31.3407986971978</v>
      </c>
      <c r="AG54" s="78" t="n">
        <v>32.018970168056</v>
      </c>
      <c r="AH54" s="78" t="n">
        <v>32.6674311794863</v>
      </c>
      <c r="AI54" s="78" t="n">
        <v>33.2856236471284</v>
      </c>
      <c r="AJ54" s="78" t="n">
        <v>33.9824625079097</v>
      </c>
      <c r="AK54" s="78" t="n">
        <v>34.6591710487391</v>
      </c>
      <c r="AL54" s="78" t="n">
        <v>35.3077797836256</v>
      </c>
      <c r="AM54" s="78" t="n">
        <v>35.9270140259097</v>
      </c>
      <c r="AN54" s="78" t="n">
        <v>36.5154079125988</v>
      </c>
      <c r="AO54" s="78" t="n">
        <v>37.0712511709037</v>
      </c>
      <c r="AP54" s="78" t="n">
        <v>37.5925124548138</v>
      </c>
      <c r="AQ54" s="78" t="n">
        <v>38.0767240203629</v>
      </c>
      <c r="AR54" s="78" t="n">
        <v>38.5207982790848</v>
      </c>
      <c r="AS54" s="78" t="n">
        <v>38.9207134524308</v>
      </c>
      <c r="AT54" s="78" t="n">
        <v>39.2709154043475</v>
      </c>
      <c r="AU54" s="78" t="n">
        <v>39.5629801779097</v>
      </c>
      <c r="AV54" s="78" t="n">
        <v>39.7815983959097</v>
      </c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82"/>
      <c r="BV54" s="66" t="n">
        <f aca="false">MAX(C54:BU54)</f>
        <v>39.7815983959097</v>
      </c>
    </row>
    <row r="55" customFormat="false" ht="14.1" hidden="false" customHeight="true" outlineLevel="0" collapsed="false">
      <c r="A55" s="76" t="n">
        <v>33.9</v>
      </c>
      <c r="B55" s="77" t="n">
        <f aca="false">IF(A55-$E$3&lt;0,0,A55-$E$3)</f>
        <v>2.34</v>
      </c>
      <c r="C55" s="70" t="n">
        <v>0</v>
      </c>
      <c r="D55" s="78" t="n">
        <v>1.48561997409564</v>
      </c>
      <c r="E55" s="78" t="n">
        <v>2.94342329181982</v>
      </c>
      <c r="F55" s="78" t="n">
        <v>4.35616635588541</v>
      </c>
      <c r="G55" s="78" t="n">
        <v>5.71808101672625</v>
      </c>
      <c r="H55" s="78" t="n">
        <v>7.04921976837826</v>
      </c>
      <c r="I55" s="78" t="n">
        <v>8.37638594969821</v>
      </c>
      <c r="J55" s="78" t="n">
        <v>9.67600693282928</v>
      </c>
      <c r="K55" s="78" t="n">
        <v>10.9480809231654</v>
      </c>
      <c r="L55" s="78" t="n">
        <v>12.1926016744232</v>
      </c>
      <c r="M55" s="78" t="n">
        <v>13.4184837051051</v>
      </c>
      <c r="N55" s="78" t="n">
        <v>14.6239385125132</v>
      </c>
      <c r="O55" s="78" t="n">
        <v>15.8043441320836</v>
      </c>
      <c r="P55" s="78" t="n">
        <v>16.9596175805969</v>
      </c>
      <c r="Q55" s="78" t="n">
        <v>18.0896681855296</v>
      </c>
      <c r="R55" s="78" t="n">
        <v>19.1943969419856</v>
      </c>
      <c r="S55" s="78" t="n">
        <v>20.27369579648</v>
      </c>
      <c r="T55" s="78" t="n">
        <v>21.3274468467308</v>
      </c>
      <c r="U55" s="78" t="n">
        <v>22.3555214446017</v>
      </c>
      <c r="V55" s="78" t="n">
        <v>23.3577791868674</v>
      </c>
      <c r="W55" s="78" t="n">
        <v>24.3340667754243</v>
      </c>
      <c r="X55" s="78" t="n">
        <v>25.2842167247814</v>
      </c>
      <c r="Y55" s="78" t="n">
        <v>26.2080458899225</v>
      </c>
      <c r="Z55" s="78" t="n">
        <v>27.105353781639</v>
      </c>
      <c r="AA55" s="78" t="n">
        <v>27.9759206288149</v>
      </c>
      <c r="AB55" s="78" t="n">
        <v>28.8195051373446</v>
      </c>
      <c r="AC55" s="78" t="n">
        <v>29.6358418826572</v>
      </c>
      <c r="AD55" s="78" t="n">
        <v>30.424638256138</v>
      </c>
      <c r="AE55" s="78" t="n">
        <v>31.1855708636047</v>
      </c>
      <c r="AF55" s="78" t="n">
        <v>31.918281244217</v>
      </c>
      <c r="AG55" s="78" t="n">
        <v>32.6223707375981</v>
      </c>
      <c r="AH55" s="78" t="n">
        <v>33.2973942706956</v>
      </c>
      <c r="AI55" s="78" t="n">
        <v>33.9428527566254</v>
      </c>
      <c r="AJ55" s="78" t="n">
        <v>34.5860418992685</v>
      </c>
      <c r="AK55" s="78" t="n">
        <v>35.2896116436787</v>
      </c>
      <c r="AL55" s="78" t="n">
        <v>35.9662078528224</v>
      </c>
      <c r="AM55" s="78" t="n">
        <v>36.6147089205107</v>
      </c>
      <c r="AN55" s="78" t="n">
        <v>37.2338403716787</v>
      </c>
      <c r="AO55" s="78" t="n">
        <v>37.8221365866626</v>
      </c>
      <c r="AP55" s="78" t="n">
        <v>38.3778875765736</v>
      </c>
      <c r="AQ55" s="78" t="n">
        <v>38.8990623325988</v>
      </c>
      <c r="AR55" s="78" t="n">
        <v>39.3831935204105</v>
      </c>
      <c r="AS55" s="78" t="n">
        <v>39.8271940640734</v>
      </c>
      <c r="AT55" s="78" t="n">
        <v>40.2270428526424</v>
      </c>
      <c r="AU55" s="78" t="n">
        <v>40.5771866720349</v>
      </c>
      <c r="AV55" s="78" t="n">
        <v>40.8692029636787</v>
      </c>
      <c r="AW55" s="78" t="n">
        <v>41.0877848916787</v>
      </c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82"/>
      <c r="BV55" s="66" t="n">
        <f aca="false">MAX(C55:BU55)</f>
        <v>41.0877848916787</v>
      </c>
    </row>
    <row r="56" customFormat="false" ht="14.1" hidden="false" customHeight="true" outlineLevel="0" collapsed="false">
      <c r="A56" s="76" t="n">
        <v>33.95</v>
      </c>
      <c r="B56" s="77" t="n">
        <f aca="false">IF(A56-$E$3&lt;0,0,A56-$E$3)</f>
        <v>2.39</v>
      </c>
      <c r="C56" s="70" t="n">
        <v>0</v>
      </c>
      <c r="D56" s="78" t="n">
        <v>1.50145288658108</v>
      </c>
      <c r="E56" s="78" t="n">
        <v>2.97538588771639</v>
      </c>
      <c r="F56" s="78" t="n">
        <v>4.40602729090844</v>
      </c>
      <c r="G56" s="78" t="n">
        <v>5.7854957144469</v>
      </c>
      <c r="H56" s="78" t="n">
        <v>7.13023417313352</v>
      </c>
      <c r="I56" s="78" t="n">
        <v>8.47448449954564</v>
      </c>
      <c r="J56" s="78" t="n">
        <v>9.79148374729932</v>
      </c>
      <c r="K56" s="78" t="n">
        <v>11.0812307415473</v>
      </c>
      <c r="L56" s="78" t="n">
        <v>12.343720131912</v>
      </c>
      <c r="M56" s="78" t="n">
        <v>13.5850206217455</v>
      </c>
      <c r="N56" s="78" t="n">
        <v>14.8086334950698</v>
      </c>
      <c r="O56" s="78" t="n">
        <v>16.0074826024866</v>
      </c>
      <c r="P56" s="78" t="n">
        <v>17.18148927337</v>
      </c>
      <c r="Q56" s="78" t="n">
        <v>18.3305676885438</v>
      </c>
      <c r="R56" s="78" t="n">
        <v>19.454624299549</v>
      </c>
      <c r="S56" s="78" t="n">
        <v>20.5535571838358</v>
      </c>
      <c r="T56" s="78" t="n">
        <v>21.6272553266787</v>
      </c>
      <c r="U56" s="78" t="n">
        <v>22.6755978189565</v>
      </c>
      <c r="V56" s="78" t="n">
        <v>23.6984529579221</v>
      </c>
      <c r="W56" s="78" t="n">
        <v>24.6956772356184</v>
      </c>
      <c r="X56" s="78" t="n">
        <v>25.6671141965399</v>
      </c>
      <c r="Y56" s="78" t="n">
        <v>26.6125931423512</v>
      </c>
      <c r="Z56" s="78" t="n">
        <v>27.5319276567245</v>
      </c>
      <c r="AA56" s="78" t="n">
        <v>28.4249139173636</v>
      </c>
      <c r="AB56" s="78" t="n">
        <v>29.291328754655</v>
      </c>
      <c r="AC56" s="78" t="n">
        <v>30.1309274065827</v>
      </c>
      <c r="AD56" s="78" t="n">
        <v>30.9434409068224</v>
      </c>
      <c r="AE56" s="78" t="n">
        <v>31.728573026245</v>
      </c>
      <c r="AF56" s="78" t="n">
        <v>32.4859966659001</v>
      </c>
      <c r="AG56" s="78" t="n">
        <v>33.2153495697682</v>
      </c>
      <c r="AH56" s="78" t="n">
        <v>33.916229184937</v>
      </c>
      <c r="AI56" s="78" t="n">
        <v>34.588186440581</v>
      </c>
      <c r="AJ56" s="78" t="n">
        <v>35.2307181378056</v>
      </c>
      <c r="AK56" s="78" t="n">
        <v>35.9069711275893</v>
      </c>
      <c r="AL56" s="78" t="n">
        <v>36.6104240620406</v>
      </c>
      <c r="AM56" s="78" t="n">
        <v>37.2869079394986</v>
      </c>
      <c r="AN56" s="78" t="n">
        <v>37.9353013399889</v>
      </c>
      <c r="AO56" s="78" t="n">
        <v>38.5543300000406</v>
      </c>
      <c r="AP56" s="78" t="n">
        <v>39.1425285433192</v>
      </c>
      <c r="AQ56" s="78" t="n">
        <v>39.6981872648364</v>
      </c>
      <c r="AR56" s="78" t="n">
        <v>40.2192754929767</v>
      </c>
      <c r="AS56" s="78" t="n">
        <v>40.7033263030511</v>
      </c>
      <c r="AT56" s="78" t="n">
        <v>41.1472531316549</v>
      </c>
      <c r="AU56" s="78" t="n">
        <v>41.547035535447</v>
      </c>
      <c r="AV56" s="78" t="n">
        <v>41.8971212223154</v>
      </c>
      <c r="AW56" s="78" t="n">
        <v>42.1890890320406</v>
      </c>
      <c r="AX56" s="78" t="n">
        <v>42.4076346700406</v>
      </c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82"/>
      <c r="BV56" s="66" t="n">
        <f aca="false">MAX(C56:BU56)</f>
        <v>42.4076346700406</v>
      </c>
    </row>
    <row r="57" customFormat="false" ht="14.1" hidden="false" customHeight="true" outlineLevel="0" collapsed="false">
      <c r="A57" s="76" t="n">
        <v>34</v>
      </c>
      <c r="B57" s="77" t="n">
        <f aca="false">IF(A57-$E$3&lt;0,0,A57-$E$3)</f>
        <v>2.44</v>
      </c>
      <c r="C57" s="70" t="n">
        <v>0</v>
      </c>
      <c r="D57" s="78" t="n">
        <v>1.51711015779159</v>
      </c>
      <c r="E57" s="78" t="n">
        <v>3.00698808661773</v>
      </c>
      <c r="F57" s="78" t="n">
        <v>4.45530245221626</v>
      </c>
      <c r="G57" s="78" t="n">
        <v>5.85210159141355</v>
      </c>
      <c r="H57" s="78" t="n">
        <v>7.21029210369071</v>
      </c>
      <c r="I57" s="78" t="n">
        <v>8.57140817691919</v>
      </c>
      <c r="J57" s="78" t="n">
        <v>9.90555819206723</v>
      </c>
      <c r="K57" s="78" t="n">
        <v>11.2127415289539</v>
      </c>
      <c r="L57" s="78" t="n">
        <v>12.492953644707</v>
      </c>
      <c r="M57" s="78" t="n">
        <v>13.7494706672348</v>
      </c>
      <c r="N57" s="78" t="n">
        <v>14.9909844975777</v>
      </c>
      <c r="O57" s="78" t="n">
        <v>16.2080103187641</v>
      </c>
      <c r="P57" s="78" t="n">
        <v>17.4004734379847</v>
      </c>
      <c r="Q57" s="78" t="n">
        <v>18.5682925031005</v>
      </c>
      <c r="R57" s="78" t="n">
        <v>19.7113789766986</v>
      </c>
      <c r="S57" s="78" t="n">
        <v>20.8296365538076</v>
      </c>
      <c r="T57" s="78" t="n">
        <v>21.9229605154283</v>
      </c>
      <c r="U57" s="78" t="n">
        <v>22.9912370086615</v>
      </c>
      <c r="V57" s="78" t="n">
        <v>24.0343422425641</v>
      </c>
      <c r="W57" s="78" t="n">
        <v>25.0521415868435</v>
      </c>
      <c r="X57" s="78" t="n">
        <v>26.0444885580268</v>
      </c>
      <c r="Y57" s="78" t="n">
        <v>27.0112236746867</v>
      </c>
      <c r="Z57" s="78" t="n">
        <v>27.9521731595111</v>
      </c>
      <c r="AA57" s="78" t="n">
        <v>28.8671474612511</v>
      </c>
      <c r="AB57" s="78" t="n">
        <v>29.7559395635841</v>
      </c>
      <c r="AC57" s="78" t="n">
        <v>30.6183230402945</v>
      </c>
      <c r="AD57" s="78" t="n">
        <v>31.4540498063661</v>
      </c>
      <c r="AE57" s="78" t="n">
        <v>32.2628475018482</v>
      </c>
      <c r="AF57" s="78" t="n">
        <v>33.0444164286628</v>
      </c>
      <c r="AG57" s="78" t="n">
        <v>33.7984259383498</v>
      </c>
      <c r="AH57" s="78" t="n">
        <v>34.5245101389435</v>
      </c>
      <c r="AI57" s="78" t="n">
        <v>35.2222627485265</v>
      </c>
      <c r="AJ57" s="78" t="n">
        <v>35.8912308666964</v>
      </c>
      <c r="AK57" s="78" t="n">
        <v>36.5309073558336</v>
      </c>
      <c r="AL57" s="78" t="n">
        <v>37.241408362402</v>
      </c>
      <c r="AM57" s="78" t="n">
        <v>37.9447444868943</v>
      </c>
      <c r="AN57" s="78" t="n">
        <v>38.6211160326667</v>
      </c>
      <c r="AO57" s="78" t="n">
        <v>39.2694017659588</v>
      </c>
      <c r="AP57" s="78" t="n">
        <v>39.8883276348943</v>
      </c>
      <c r="AQ57" s="78" t="n">
        <v>40.4764285064678</v>
      </c>
      <c r="AR57" s="78" t="n">
        <v>41.0319949595911</v>
      </c>
      <c r="AS57" s="78" t="n">
        <v>41.5529966598465</v>
      </c>
      <c r="AT57" s="78" t="n">
        <v>42.0369670921835</v>
      </c>
      <c r="AU57" s="78" t="n">
        <v>42.4808202057283</v>
      </c>
      <c r="AV57" s="78" t="n">
        <v>42.8805362247434</v>
      </c>
      <c r="AW57" s="78" t="n">
        <v>43.2305637790877</v>
      </c>
      <c r="AX57" s="78" t="n">
        <v>43.5224831068944</v>
      </c>
      <c r="AY57" s="78" t="n">
        <v>43.7409924548944</v>
      </c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82"/>
      <c r="BV57" s="66" t="n">
        <f aca="false">MAX(C57:BU57)</f>
        <v>43.7409924548944</v>
      </c>
    </row>
    <row r="58" customFormat="false" ht="14.1" hidden="false" customHeight="true" outlineLevel="0" collapsed="false">
      <c r="A58" s="76" t="n">
        <v>34.05</v>
      </c>
      <c r="B58" s="77" t="n">
        <f aca="false">IF(A58-$E$3&lt;0,0,A58-$E$3)</f>
        <v>2.49</v>
      </c>
      <c r="C58" s="70" t="n">
        <v>0</v>
      </c>
      <c r="D58" s="78" t="n">
        <v>1.53259717003093</v>
      </c>
      <c r="E58" s="78" t="n">
        <v>3.03824111222637</v>
      </c>
      <c r="F58" s="78" t="n">
        <v>4.50401076659012</v>
      </c>
      <c r="G58" s="78" t="n">
        <v>5.91792523932555</v>
      </c>
      <c r="H58" s="78" t="n">
        <v>7.28942465559256</v>
      </c>
      <c r="I58" s="78" t="n">
        <v>8.66719566702665</v>
      </c>
      <c r="J58" s="78" t="n">
        <v>10.0182770069243</v>
      </c>
      <c r="K58" s="78" t="n">
        <v>11.3426685519357</v>
      </c>
      <c r="L58" s="78" t="n">
        <v>12.6403664880147</v>
      </c>
      <c r="M58" s="78" t="n">
        <v>13.911905535261</v>
      </c>
      <c r="N58" s="78" t="n">
        <v>15.1710729741769</v>
      </c>
      <c r="O58" s="78" t="n">
        <v>16.406019048586</v>
      </c>
      <c r="P58" s="78" t="n">
        <v>17.6166727425776</v>
      </c>
      <c r="Q58" s="78" t="n">
        <v>18.8029568247257</v>
      </c>
      <c r="R58" s="78" t="n">
        <v>19.9647873704719</v>
      </c>
      <c r="S58" s="78" t="n">
        <v>21.1020732347935</v>
      </c>
      <c r="T58" s="78" t="n">
        <v>22.2147154684369</v>
      </c>
      <c r="U58" s="78" t="n">
        <v>23.3026066698558</v>
      </c>
      <c r="V58" s="78" t="n">
        <v>24.3656302636301</v>
      </c>
      <c r="W58" s="78" t="n">
        <v>25.4036596944819</v>
      </c>
      <c r="X58" s="78" t="n">
        <v>26.4165575239832</v>
      </c>
      <c r="Y58" s="78" t="n">
        <v>27.4041744145773</v>
      </c>
      <c r="Z58" s="78" t="n">
        <v>28.3663479824749</v>
      </c>
      <c r="AA58" s="78" t="n">
        <v>29.3029014971905</v>
      </c>
      <c r="AB58" s="78" t="n">
        <v>30.2136424007283</v>
      </c>
      <c r="AC58" s="78" t="n">
        <v>31.098360613423</v>
      </c>
      <c r="AD58" s="78" t="n">
        <v>31.9568265858048</v>
      </c>
      <c r="AE58" s="78" t="n">
        <v>32.7887890460381</v>
      </c>
      <c r="AF58" s="78" t="n">
        <v>33.5939723797489</v>
      </c>
      <c r="AG58" s="78" t="n">
        <v>34.3720735623461</v>
      </c>
      <c r="AH58" s="78" t="n">
        <v>35.1227585417646</v>
      </c>
      <c r="AI58" s="78" t="n">
        <v>35.8456579397337</v>
      </c>
      <c r="AJ58" s="78" t="n">
        <v>36.5403618990097</v>
      </c>
      <c r="AK58" s="78" t="n">
        <v>37.2064138476774</v>
      </c>
      <c r="AL58" s="78" t="n">
        <v>37.860020162242</v>
      </c>
      <c r="AM58" s="78" t="n">
        <v>38.5892030067669</v>
      </c>
      <c r="AN58" s="78" t="n">
        <v>39.2924223213003</v>
      </c>
      <c r="AO58" s="78" t="n">
        <v>39.968681535387</v>
      </c>
      <c r="AP58" s="78" t="n">
        <v>40.616859601481</v>
      </c>
      <c r="AQ58" s="78" t="n">
        <v>41.2356826793003</v>
      </c>
      <c r="AR58" s="78" t="n">
        <v>41.8236858791685</v>
      </c>
      <c r="AS58" s="78" t="n">
        <v>42.379160063898</v>
      </c>
      <c r="AT58" s="78" t="n">
        <v>42.9000752362686</v>
      </c>
      <c r="AU58" s="78" t="n">
        <v>43.3839652908682</v>
      </c>
      <c r="AV58" s="78" t="n">
        <v>43.8277446893539</v>
      </c>
      <c r="AW58" s="78" t="n">
        <v>44.227394323592</v>
      </c>
      <c r="AX58" s="78" t="n">
        <v>44.5773637454122</v>
      </c>
      <c r="AY58" s="78" t="n">
        <v>44.8692345913003</v>
      </c>
      <c r="AZ58" s="78" t="n">
        <v>45.0877076493003</v>
      </c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82"/>
      <c r="BV58" s="66" t="n">
        <f aca="false">MAX(C58:BU58)</f>
        <v>45.0877076493003</v>
      </c>
    </row>
    <row r="59" customFormat="false" ht="14.1" hidden="false" customHeight="true" outlineLevel="0" collapsed="false">
      <c r="A59" s="76" t="n">
        <v>34.1</v>
      </c>
      <c r="B59" s="77" t="n">
        <f aca="false">IF(A59-$E$3&lt;0,0,A59-$E$3)</f>
        <v>2.54</v>
      </c>
      <c r="C59" s="70" t="n">
        <v>0</v>
      </c>
      <c r="D59" s="78" t="n">
        <v>1.54791903308553</v>
      </c>
      <c r="E59" s="78" t="n">
        <v>3.06915561145149</v>
      </c>
      <c r="F59" s="78" t="n">
        <v>4.5521701578967</v>
      </c>
      <c r="G59" s="78" t="n">
        <v>5.98299182185902</v>
      </c>
      <c r="H59" s="78" t="n">
        <v>7.37097532523814</v>
      </c>
      <c r="I59" s="78" t="n">
        <v>8.76188356850205</v>
      </c>
      <c r="J59" s="78" t="n">
        <v>10.1296843849301</v>
      </c>
      <c r="K59" s="78" t="n">
        <v>11.4710640363716</v>
      </c>
      <c r="L59" s="78" t="n">
        <v>12.7860193674234</v>
      </c>
      <c r="M59" s="78" t="n">
        <v>14.074543496961</v>
      </c>
      <c r="N59" s="78" t="n">
        <v>15.3489757634238</v>
      </c>
      <c r="O59" s="78" t="n">
        <v>16.6015953042807</v>
      </c>
      <c r="P59" s="78" t="n">
        <v>17.8301839113584</v>
      </c>
      <c r="Q59" s="78" t="n">
        <v>19.0346681625687</v>
      </c>
      <c r="R59" s="78" t="n">
        <v>20.2149683891337</v>
      </c>
      <c r="S59" s="78" t="n">
        <v>21.3709981967254</v>
      </c>
      <c r="T59" s="78" t="n">
        <v>22.5026639368069</v>
      </c>
      <c r="U59" s="78" t="n">
        <v>23.6098641214434</v>
      </c>
      <c r="V59" s="78" t="n">
        <v>24.6924887737177</v>
      </c>
      <c r="W59" s="78" t="n">
        <v>25.7504187045124</v>
      </c>
      <c r="X59" s="78" t="n">
        <v>26.7835247047628</v>
      </c>
      <c r="Y59" s="78" t="n">
        <v>27.7916666402643</v>
      </c>
      <c r="Z59" s="78" t="n">
        <v>28.774692433637</v>
      </c>
      <c r="AA59" s="78" t="n">
        <v>29.7324369149926</v>
      </c>
      <c r="AB59" s="78" t="n">
        <v>30.6647205190462</v>
      </c>
      <c r="AC59" s="78" t="n">
        <v>31.5713478016597</v>
      </c>
      <c r="AD59" s="78" t="n">
        <v>32.452105742792</v>
      </c>
      <c r="AE59" s="78" t="n">
        <v>33.3067617951916</v>
      </c>
      <c r="AF59" s="78" t="n">
        <v>34.1350616283422</v>
      </c>
      <c r="AG59" s="78" t="n">
        <v>34.9367265044286</v>
      </c>
      <c r="AH59" s="78" t="n">
        <v>35.7114502063712</v>
      </c>
      <c r="AI59" s="78" t="n">
        <v>36.4588954157884</v>
      </c>
      <c r="AJ59" s="78" t="n">
        <v>37.178689408908</v>
      </c>
      <c r="AK59" s="78" t="n">
        <v>37.870418897764</v>
      </c>
      <c r="AL59" s="78" t="n">
        <v>38.5336237876576</v>
      </c>
      <c r="AM59" s="78" t="n">
        <v>39.2211471861249</v>
      </c>
      <c r="AN59" s="78" t="n">
        <v>39.9502089079554</v>
      </c>
      <c r="AO59" s="78" t="n">
        <v>40.65331141253</v>
      </c>
      <c r="AP59" s="78" t="n">
        <v>41.3294582949311</v>
      </c>
      <c r="AQ59" s="78" t="n">
        <v>41.977528693827</v>
      </c>
      <c r="AR59" s="78" t="n">
        <v>42.59624898053</v>
      </c>
      <c r="AS59" s="78" t="n">
        <v>43.184154508693</v>
      </c>
      <c r="AT59" s="78" t="n">
        <v>43.7395364250286</v>
      </c>
      <c r="AU59" s="78" t="n">
        <v>44.2603650695143</v>
      </c>
      <c r="AV59" s="78" t="n">
        <v>44.7441747463766</v>
      </c>
      <c r="AW59" s="78" t="n">
        <v>45.1878804298032</v>
      </c>
      <c r="AX59" s="78" t="n">
        <v>45.5874636792644</v>
      </c>
      <c r="AY59" s="78" t="n">
        <v>45.9373749685604</v>
      </c>
      <c r="AZ59" s="78" t="n">
        <v>46.2291973325301</v>
      </c>
      <c r="BA59" s="78" t="n">
        <v>46.4476341005301</v>
      </c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82"/>
      <c r="BV59" s="66" t="n">
        <f aca="false">MAX(C59:BU59)</f>
        <v>46.4476341005301</v>
      </c>
    </row>
    <row r="60" customFormat="false" ht="14.1" hidden="false" customHeight="true" outlineLevel="0" collapsed="false">
      <c r="A60" s="76" t="n">
        <v>34.15</v>
      </c>
      <c r="B60" s="77" t="n">
        <f aca="false">IF(A60-$E$3&lt;0,0,A60-$E$3)</f>
        <v>2.59</v>
      </c>
      <c r="C60" s="70" t="n">
        <v>0</v>
      </c>
      <c r="D60" s="78" t="n">
        <v>1.56308060318612</v>
      </c>
      <c r="E60" s="78" t="n">
        <v>3.0997416951032</v>
      </c>
      <c r="F60" s="78" t="n">
        <v>4.5997976197033</v>
      </c>
      <c r="G60" s="78" t="n">
        <v>6.04732517915037</v>
      </c>
      <c r="H60" s="78" t="n">
        <v>7.45241660803099</v>
      </c>
      <c r="I60" s="78" t="n">
        <v>8.85550654710388</v>
      </c>
      <c r="J60" s="78" t="n">
        <v>10.2398221616837</v>
      </c>
      <c r="K60" s="78" t="n">
        <v>11.5979773953959</v>
      </c>
      <c r="L60" s="78" t="n">
        <v>12.9299696887453</v>
      </c>
      <c r="M60" s="78" t="n">
        <v>14.2357929723321</v>
      </c>
      <c r="N60" s="78" t="n">
        <v>15.5247654449506</v>
      </c>
      <c r="O60" s="78" t="n">
        <v>16.794820753282</v>
      </c>
      <c r="P60" s="78" t="n">
        <v>18.0410981940958</v>
      </c>
      <c r="Q60" s="78" t="n">
        <v>19.2635278739202</v>
      </c>
      <c r="R60" s="78" t="n">
        <v>20.4620340586353</v>
      </c>
      <c r="S60" s="78" t="n">
        <v>21.636534737511</v>
      </c>
      <c r="T60" s="78" t="n">
        <v>22.7869411431557</v>
      </c>
      <c r="U60" s="78" t="n">
        <v>23.9131572215838</v>
      </c>
      <c r="V60" s="78" t="n">
        <v>25.0150790456655</v>
      </c>
      <c r="W60" s="78" t="n">
        <v>26.0925941640818</v>
      </c>
      <c r="X60" s="78" t="n">
        <v>27.145580876538</v>
      </c>
      <c r="Y60" s="78" t="n">
        <v>28.1739074243292</v>
      </c>
      <c r="Z60" s="78" t="n">
        <v>29.1774310833253</v>
      </c>
      <c r="AA60" s="78" t="n">
        <v>30.1559971439668</v>
      </c>
      <c r="AB60" s="78" t="n">
        <v>31.1094377597954</v>
      </c>
      <c r="AC60" s="78" t="n">
        <v>32.0375706422458</v>
      </c>
      <c r="AD60" s="78" t="n">
        <v>32.9401975746572</v>
      </c>
      <c r="AE60" s="78" t="n">
        <v>33.8171027124576</v>
      </c>
      <c r="AF60" s="78" t="n">
        <v>34.6680506288195</v>
      </c>
      <c r="AG60" s="78" t="n">
        <v>35.4927840552639</v>
      </c>
      <c r="AH60" s="78" t="n">
        <v>36.2910212539307</v>
      </c>
      <c r="AI60" s="78" t="n">
        <v>37.0624529415141</v>
      </c>
      <c r="AJ60" s="78" t="n">
        <v>37.8067386626534</v>
      </c>
      <c r="AK60" s="78" t="n">
        <v>38.5235024807239</v>
      </c>
      <c r="AL60" s="78" t="n">
        <v>39.2123278132666</v>
      </c>
      <c r="AM60" s="78" t="n">
        <v>39.8727511829143</v>
      </c>
      <c r="AN60" s="78" t="n">
        <v>40.5953435396015</v>
      </c>
      <c r="AO60" s="78" t="n">
        <v>41.3242841387377</v>
      </c>
      <c r="AP60" s="78" t="n">
        <v>42.0272698333534</v>
      </c>
      <c r="AQ60" s="78" t="n">
        <v>42.7033043840688</v>
      </c>
      <c r="AR60" s="78" t="n">
        <v>43.3512671157665</v>
      </c>
      <c r="AS60" s="78" t="n">
        <v>43.9698846113534</v>
      </c>
      <c r="AT60" s="78" t="n">
        <v>44.5576924678111</v>
      </c>
      <c r="AU60" s="78" t="n">
        <v>45.1129821157528</v>
      </c>
      <c r="AV60" s="78" t="n">
        <v>45.6337242323538</v>
      </c>
      <c r="AW60" s="78" t="n">
        <v>46.1174535314786</v>
      </c>
      <c r="AX60" s="78" t="n">
        <v>46.5610854998462</v>
      </c>
      <c r="AY60" s="78" t="n">
        <v>46.9606023645304</v>
      </c>
      <c r="AZ60" s="78" t="n">
        <v>47.3104555213023</v>
      </c>
      <c r="BA60" s="78" t="n">
        <v>47.6022294033534</v>
      </c>
      <c r="BB60" s="78" t="n">
        <v>47.8206298813534</v>
      </c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82"/>
      <c r="BV60" s="66" t="n">
        <f aca="false">MAX(C60:BU60)</f>
        <v>47.8206298813534</v>
      </c>
    </row>
    <row r="61" customFormat="false" ht="14.1" hidden="false" customHeight="true" outlineLevel="0" collapsed="false">
      <c r="A61" s="76" t="n">
        <v>34.2</v>
      </c>
      <c r="B61" s="77" t="n">
        <f aca="false">IF(A61-$E$3&lt;0,0,A61-$E$3)</f>
        <v>2.64</v>
      </c>
      <c r="C61" s="70" t="n">
        <v>0</v>
      </c>
      <c r="D61" s="78" t="n">
        <v>1.57808650030572</v>
      </c>
      <c r="E61" s="78" t="n">
        <v>3.13000897496942</v>
      </c>
      <c r="F61" s="78" t="n">
        <v>4.64690928129435</v>
      </c>
      <c r="G61" s="78" t="n">
        <v>6.11094792270661</v>
      </c>
      <c r="H61" s="78" t="n">
        <v>7.53294164076868</v>
      </c>
      <c r="I61" s="78" t="n">
        <v>8.94809747520638</v>
      </c>
      <c r="J61" s="78" t="n">
        <v>10.3487299869576</v>
      </c>
      <c r="K61" s="78" t="n">
        <v>11.7234554359171</v>
      </c>
      <c r="L61" s="78" t="n">
        <v>13.0722718023076</v>
      </c>
      <c r="M61" s="78" t="n">
        <v>14.3951737552334</v>
      </c>
      <c r="N61" s="78" t="n">
        <v>15.698510661529</v>
      </c>
      <c r="O61" s="78" t="n">
        <v>16.9857725883113</v>
      </c>
      <c r="P61" s="78" t="n">
        <v>18.2495017889803</v>
      </c>
      <c r="Q61" s="78" t="n">
        <v>19.4896316449359</v>
      </c>
      <c r="R61" s="78" t="n">
        <v>20.7060900671368</v>
      </c>
      <c r="S61" s="78" t="n">
        <v>21.898799098228</v>
      </c>
      <c r="T61" s="78" t="n">
        <v>23.0676744755071</v>
      </c>
      <c r="U61" s="78" t="n">
        <v>24.2126251497293</v>
      </c>
      <c r="V61" s="78" t="n">
        <v>25.3335527539547</v>
      </c>
      <c r="W61" s="78" t="n">
        <v>26.4303510156916</v>
      </c>
      <c r="X61" s="78" t="n">
        <v>27.5029051044512</v>
      </c>
      <c r="Y61" s="78" t="n">
        <v>28.5510909054574</v>
      </c>
      <c r="Z61" s="78" t="n">
        <v>29.5747742085932</v>
      </c>
      <c r="AA61" s="78" t="n">
        <v>30.5738097996408</v>
      </c>
      <c r="AB61" s="78" t="n">
        <v>31.5480404383876</v>
      </c>
      <c r="AC61" s="78" t="n">
        <v>32.4972957051121</v>
      </c>
      <c r="AD61" s="78" t="n">
        <v>33.4213906931503</v>
      </c>
      <c r="AE61" s="78" t="n">
        <v>34.3201245204833</v>
      </c>
      <c r="AF61" s="78" t="n">
        <v>35.1932786272707</v>
      </c>
      <c r="AG61" s="78" t="n">
        <v>36.0406148185991</v>
      </c>
      <c r="AH61" s="78" t="n">
        <v>36.8618730018849</v>
      </c>
      <c r="AI61" s="78" t="n">
        <v>37.6567685556089</v>
      </c>
      <c r="AJ61" s="78" t="n">
        <v>38.4249892493271</v>
      </c>
      <c r="AK61" s="78" t="n">
        <v>39.1661916126883</v>
      </c>
      <c r="AL61" s="78" t="n">
        <v>39.8799966213279</v>
      </c>
      <c r="AM61" s="78" t="n">
        <v>40.565984526782</v>
      </c>
      <c r="AN61" s="78" t="n">
        <v>41.2285943662997</v>
      </c>
      <c r="AO61" s="78" t="n">
        <v>41.9824713170504</v>
      </c>
      <c r="AP61" s="78" t="n">
        <v>42.7112907934922</v>
      </c>
      <c r="AQ61" s="78" t="n">
        <v>43.414159678149</v>
      </c>
      <c r="AR61" s="78" t="n">
        <v>44.0900818971787</v>
      </c>
      <c r="AS61" s="78" t="n">
        <v>44.7379369616783</v>
      </c>
      <c r="AT61" s="78" t="n">
        <v>45.356451666149</v>
      </c>
      <c r="AU61" s="78" t="n">
        <v>45.9441618509015</v>
      </c>
      <c r="AV61" s="78" t="n">
        <v>46.4993592304493</v>
      </c>
      <c r="AW61" s="78" t="n">
        <v>47.0200148191654</v>
      </c>
      <c r="AX61" s="78" t="n">
        <v>47.5036637405529</v>
      </c>
      <c r="AY61" s="78" t="n">
        <v>47.9472219938614</v>
      </c>
      <c r="AZ61" s="78" t="n">
        <v>48.3466724737687</v>
      </c>
      <c r="BA61" s="78" t="n">
        <v>48.6964674980164</v>
      </c>
      <c r="BB61" s="78" t="n">
        <v>48.988192898149</v>
      </c>
      <c r="BC61" s="78" t="n">
        <v>49.206557086149</v>
      </c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82"/>
      <c r="BV61" s="66" t="n">
        <f aca="false">MAX(C61:BU61)</f>
        <v>49.206557086149</v>
      </c>
    </row>
    <row r="62" customFormat="false" ht="14.1" hidden="false" customHeight="true" outlineLevel="0" collapsed="false">
      <c r="A62" s="76" t="n">
        <v>34.25</v>
      </c>
      <c r="B62" s="77" t="n">
        <f aca="false">IF(A62-$E$3&lt;0,0,A62-$E$3)</f>
        <v>2.69</v>
      </c>
      <c r="C62" s="70" t="n">
        <v>0</v>
      </c>
      <c r="D62" s="78" t="n">
        <v>1.59294112396866</v>
      </c>
      <c r="E62" s="78" t="n">
        <v>3.15996659766027</v>
      </c>
      <c r="F62" s="78" t="n">
        <v>4.69352046780482</v>
      </c>
      <c r="G62" s="78" t="n">
        <v>6.17388152178732</v>
      </c>
      <c r="H62" s="78" t="n">
        <v>7.61257851450414</v>
      </c>
      <c r="I62" s="78" t="n">
        <v>9.03968755865193</v>
      </c>
      <c r="J62" s="78" t="n">
        <v>10.4564454806565</v>
      </c>
      <c r="K62" s="78" t="n">
        <v>11.8475425461272</v>
      </c>
      <c r="L62" s="78" t="n">
        <v>13.2129772245814</v>
      </c>
      <c r="M62" s="78" t="n">
        <v>14.5527448578587</v>
      </c>
      <c r="N62" s="78" t="n">
        <v>15.87027641055</v>
      </c>
      <c r="O62" s="78" t="n">
        <v>17.1745238620235</v>
      </c>
      <c r="P62" s="78" t="n">
        <v>18.4554762244148</v>
      </c>
      <c r="Q62" s="78" t="n">
        <v>19.7130699240664</v>
      </c>
      <c r="R62" s="78" t="n">
        <v>20.9472362552046</v>
      </c>
      <c r="S62" s="78" t="n">
        <v>22.15790101599</v>
      </c>
      <c r="T62" s="78" t="n">
        <v>23.3449841096779</v>
      </c>
      <c r="U62" s="78" t="n">
        <v>24.5083991065554</v>
      </c>
      <c r="V62" s="78" t="n">
        <v>25.6480527616497</v>
      </c>
      <c r="W62" s="78" t="n">
        <v>26.7638444824029</v>
      </c>
      <c r="X62" s="78" t="n">
        <v>27.8556657395619</v>
      </c>
      <c r="Y62" s="78" t="n">
        <v>28.9233994133902</v>
      </c>
      <c r="Z62" s="78" t="n">
        <v>29.9669190659337</v>
      </c>
      <c r="AA62" s="78" t="n">
        <v>30.9860881284151</v>
      </c>
      <c r="AB62" s="78" t="n">
        <v>31.980758990798</v>
      </c>
      <c r="AC62" s="78" t="n">
        <v>32.9507719780832</v>
      </c>
      <c r="AD62" s="78" t="n">
        <v>33.8959541948314</v>
      </c>
      <c r="AE62" s="78" t="n">
        <v>34.8161182155969</v>
      </c>
      <c r="AF62" s="78" t="n">
        <v>35.7110605941914</v>
      </c>
      <c r="AG62" s="78" t="n">
        <v>36.580560158676</v>
      </c>
      <c r="AH62" s="78" t="n">
        <v>37.4243760513241</v>
      </c>
      <c r="AI62" s="78" t="n">
        <v>38.2422454629573</v>
      </c>
      <c r="AJ62" s="78" t="n">
        <v>39.0338809982926</v>
      </c>
      <c r="AK62" s="78" t="n">
        <v>39.7989675921955</v>
      </c>
      <c r="AL62" s="78" t="n">
        <v>40.537158874511</v>
      </c>
      <c r="AM62" s="78" t="n">
        <v>41.2480728512696</v>
      </c>
      <c r="AN62" s="78" t="n">
        <v>41.9312867293271</v>
      </c>
      <c r="AO62" s="78" t="n">
        <v>42.6286447803722</v>
      </c>
      <c r="AP62" s="78" t="n">
        <v>43.3823964441205</v>
      </c>
      <c r="AQ62" s="78" t="n">
        <v>44.111094797868</v>
      </c>
      <c r="AR62" s="78" t="n">
        <v>44.8138468725659</v>
      </c>
      <c r="AS62" s="78" t="n">
        <v>45.4896567599099</v>
      </c>
      <c r="AT62" s="78" t="n">
        <v>46.1374041572115</v>
      </c>
      <c r="AU62" s="78" t="n">
        <v>46.7558160705659</v>
      </c>
      <c r="AV62" s="78" t="n">
        <v>47.3434285836132</v>
      </c>
      <c r="AW62" s="78" t="n">
        <v>47.8985336947672</v>
      </c>
      <c r="AX62" s="78" t="n">
        <v>48.4191027555984</v>
      </c>
      <c r="AY62" s="78" t="n">
        <v>48.9026712992484</v>
      </c>
      <c r="AZ62" s="78" t="n">
        <v>49.3461558374979</v>
      </c>
      <c r="BA62" s="78" t="n">
        <v>49.7455399326283</v>
      </c>
      <c r="BB62" s="78" t="n">
        <v>50.0952768243519</v>
      </c>
      <c r="BC62" s="78" t="n">
        <v>50.3869537425659</v>
      </c>
      <c r="BD62" s="78" t="n">
        <v>50.6052816405659</v>
      </c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82"/>
      <c r="BV62" s="66" t="n">
        <f aca="false">MAX(C62:BU62)</f>
        <v>50.6052816405659</v>
      </c>
    </row>
    <row r="63" customFormat="false" ht="14.1" hidden="false" customHeight="true" outlineLevel="0" collapsed="false">
      <c r="A63" s="76" t="n">
        <v>34.3</v>
      </c>
      <c r="B63" s="77" t="n">
        <f aca="false">IF(A63-$E$3&lt;0,0,A63-$E$3)</f>
        <v>2.74</v>
      </c>
      <c r="C63" s="70" t="n">
        <v>0</v>
      </c>
      <c r="D63" s="78" t="n">
        <v>1.60764866772467</v>
      </c>
      <c r="E63" s="78" t="n">
        <v>3.18962327555784</v>
      </c>
      <c r="F63" s="78" t="n">
        <v>4.73964575509714</v>
      </c>
      <c r="G63" s="78" t="n">
        <v>6.23614638217276</v>
      </c>
      <c r="H63" s="78" t="n">
        <v>7.69135391368281</v>
      </c>
      <c r="I63" s="78" t="n">
        <v>9.13030645233263</v>
      </c>
      <c r="J63" s="78" t="n">
        <v>10.563004374809</v>
      </c>
      <c r="K63" s="78" t="n">
        <v>11.9702808660897</v>
      </c>
      <c r="L63" s="78" t="n">
        <v>13.3521348396565</v>
      </c>
      <c r="M63" s="78" t="n">
        <v>14.7085622508946</v>
      </c>
      <c r="N63" s="78" t="n">
        <v>16.0401243083966</v>
      </c>
      <c r="O63" s="78" t="n">
        <v>17.3611437902016</v>
      </c>
      <c r="P63" s="78" t="n">
        <v>18.659098704515</v>
      </c>
      <c r="Q63" s="78" t="n">
        <v>19.9339283137799</v>
      </c>
      <c r="R63" s="78" t="n">
        <v>21.1855670582019</v>
      </c>
      <c r="S63" s="78" t="n">
        <v>22.4139442220972</v>
      </c>
      <c r="T63" s="78" t="n">
        <v>23.6189835690684</v>
      </c>
      <c r="U63" s="78" t="n">
        <v>24.8006029422362</v>
      </c>
      <c r="V63" s="78" t="n">
        <v>25.9587138251883</v>
      </c>
      <c r="W63" s="78" t="n">
        <v>27.0932208586333</v>
      </c>
      <c r="X63" s="78" t="n">
        <v>28.2040213069507</v>
      </c>
      <c r="Y63" s="78" t="n">
        <v>29.2910044678769</v>
      </c>
      <c r="Z63" s="78" t="n">
        <v>30.3540510174263</v>
      </c>
      <c r="AA63" s="78" t="n">
        <v>31.3930322807722</v>
      </c>
      <c r="AB63" s="78" t="n">
        <v>32.4078094181504</v>
      </c>
      <c r="AC63" s="78" t="n">
        <v>33.3982325128154</v>
      </c>
      <c r="AD63" s="78" t="n">
        <v>34.3641395455991</v>
      </c>
      <c r="AE63" s="78" t="n">
        <v>35.3053552375497</v>
      </c>
      <c r="AF63" s="78" t="n">
        <v>36.22168973832</v>
      </c>
      <c r="AG63" s="78" t="n">
        <v>37.112937133201</v>
      </c>
      <c r="AH63" s="78" t="n">
        <v>37.9788737356777</v>
      </c>
      <c r="AI63" s="78" t="n">
        <v>38.8192561247197</v>
      </c>
      <c r="AJ63" s="78" t="n">
        <v>39.6338188761781</v>
      </c>
      <c r="AK63" s="78" t="n">
        <v>40.4222719248854</v>
      </c>
      <c r="AL63" s="78" t="n">
        <v>41.1842974773081</v>
      </c>
      <c r="AM63" s="78" t="n">
        <v>41.9195463723679</v>
      </c>
      <c r="AN63" s="78" t="n">
        <v>42.6276337581593</v>
      </c>
      <c r="AO63" s="78" t="n">
        <v>43.3081339115394</v>
      </c>
      <c r="AP63" s="78" t="n">
        <v>44.0413621230649</v>
      </c>
      <c r="AQ63" s="78" t="n">
        <v>44.7949884998108</v>
      </c>
      <c r="AR63" s="78" t="n">
        <v>45.5235657308639</v>
      </c>
      <c r="AS63" s="78" t="n">
        <v>46.226200995603</v>
      </c>
      <c r="AT63" s="78" t="n">
        <v>46.9018985512613</v>
      </c>
      <c r="AU63" s="78" t="n">
        <v>47.5495382813647</v>
      </c>
      <c r="AV63" s="78" t="n">
        <v>48.1678474036029</v>
      </c>
      <c r="AW63" s="78" t="n">
        <v>48.7553622449449</v>
      </c>
      <c r="AX63" s="78" t="n">
        <v>49.3103750877051</v>
      </c>
      <c r="AY63" s="78" t="n">
        <v>49.8308576206514</v>
      </c>
      <c r="AZ63" s="78" t="n">
        <v>50.3143457865641</v>
      </c>
      <c r="BA63" s="78" t="n">
        <v>50.7577566097546</v>
      </c>
      <c r="BB63" s="78" t="n">
        <v>51.1570743201079</v>
      </c>
      <c r="BC63" s="78" t="n">
        <v>51.5067530793074</v>
      </c>
      <c r="BD63" s="78" t="n">
        <v>51.7983815156029</v>
      </c>
      <c r="BE63" s="78" t="n">
        <v>52.0166731236029</v>
      </c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82"/>
      <c r="BV63" s="66" t="n">
        <f aca="false">MAX(C63:BU63)</f>
        <v>52.0166731236029</v>
      </c>
    </row>
    <row r="64" customFormat="false" ht="14.1" hidden="false" customHeight="true" outlineLevel="0" collapsed="false">
      <c r="A64" s="76" t="n">
        <v>34.35</v>
      </c>
      <c r="B64" s="77" t="n">
        <f aca="false">IF(A64-$E$3&lt;0,0,A64-$E$3)</f>
        <v>2.79</v>
      </c>
      <c r="C64" s="70" t="n">
        <v>0</v>
      </c>
      <c r="D64" s="78" t="n">
        <v>1.62221313242295</v>
      </c>
      <c r="E64" s="78" t="n">
        <v>3.21898731516821</v>
      </c>
      <c r="F64" s="78" t="n">
        <v>4.78529901993086</v>
      </c>
      <c r="G64" s="78" t="n">
        <v>6.29776191811846</v>
      </c>
      <c r="H64" s="78" t="n">
        <v>7.76929321208776</v>
      </c>
      <c r="I64" s="78" t="n">
        <v>9.21998236569825</v>
      </c>
      <c r="J64" s="78" t="n">
        <v>10.6684406430882</v>
      </c>
      <c r="K64" s="78" t="n">
        <v>12.091710443231</v>
      </c>
      <c r="L64" s="78" t="n">
        <v>13.4897910827511</v>
      </c>
      <c r="M64" s="78" t="n">
        <v>14.8626790772124</v>
      </c>
      <c r="N64" s="78" t="n">
        <v>16.2103679588105</v>
      </c>
      <c r="O64" s="78" t="n">
        <v>17.5456980270403</v>
      </c>
      <c r="P64" s="78" t="n">
        <v>18.8604424224548</v>
      </c>
      <c r="Q64" s="78" t="n">
        <v>20.152287925397</v>
      </c>
      <c r="R64" s="78" t="n">
        <v>21.4211719064828</v>
      </c>
      <c r="S64" s="78" t="n">
        <v>22.6670268919999</v>
      </c>
      <c r="T64" s="78" t="n">
        <v>23.8897802294632</v>
      </c>
      <c r="U64" s="78" t="n">
        <v>25.0893537219508</v>
      </c>
      <c r="V64" s="78" t="n">
        <v>26.2656632274433</v>
      </c>
      <c r="W64" s="78" t="n">
        <v>27.4186182188218</v>
      </c>
      <c r="X64" s="78" t="n">
        <v>28.5481212995097</v>
      </c>
      <c r="Y64" s="78" t="n">
        <v>29.6540676689405</v>
      </c>
      <c r="Z64" s="78" t="n">
        <v>30.7363445310876</v>
      </c>
      <c r="AA64" s="78" t="n">
        <v>31.7948304381457</v>
      </c>
      <c r="AB64" s="78" t="n">
        <v>32.8293945600808</v>
      </c>
      <c r="AC64" s="78" t="n">
        <v>33.8398958691017</v>
      </c>
      <c r="AD64" s="78" t="n">
        <v>34.8261822260721</v>
      </c>
      <c r="AE64" s="78" t="n">
        <v>35.7880893534006</v>
      </c>
      <c r="AF64" s="78" t="n">
        <v>36.7254396758716</v>
      </c>
      <c r="AG64" s="78" t="n">
        <v>37.6380410070688</v>
      </c>
      <c r="AH64" s="78" t="n">
        <v>38.5256850542692</v>
      </c>
      <c r="AI64" s="78" t="n">
        <v>39.3881457086604</v>
      </c>
      <c r="AJ64" s="78" t="n">
        <v>40.2251770800683</v>
      </c>
      <c r="AK64" s="78" t="n">
        <v>41.0365112255335</v>
      </c>
      <c r="AL64" s="78" t="n">
        <v>41.8218555082984</v>
      </c>
      <c r="AM64" s="78" t="n">
        <v>42.580889507008</v>
      </c>
      <c r="AN64" s="78" t="n">
        <v>43.3132613726873</v>
      </c>
      <c r="AO64" s="78" t="n">
        <v>44.0185835011592</v>
      </c>
      <c r="AP64" s="78" t="n">
        <v>44.6964273477989</v>
      </c>
      <c r="AQ64" s="78" t="n">
        <v>45.4666194601962</v>
      </c>
      <c r="AR64" s="78" t="n">
        <v>46.2201205499397</v>
      </c>
      <c r="AS64" s="78" t="n">
        <v>46.9485766582985</v>
      </c>
      <c r="AT64" s="78" t="n">
        <v>47.6510951130786</v>
      </c>
      <c r="AU64" s="78" t="n">
        <v>48.3266803370513</v>
      </c>
      <c r="AV64" s="78" t="n">
        <v>48.9742123999566</v>
      </c>
      <c r="AW64" s="78" t="n">
        <v>49.5924187310786</v>
      </c>
      <c r="AX64" s="78" t="n">
        <v>50.1798359007154</v>
      </c>
      <c r="AY64" s="78" t="n">
        <v>50.7347564750816</v>
      </c>
      <c r="AZ64" s="78" t="n">
        <v>51.2551524801432</v>
      </c>
      <c r="BA64" s="78" t="n">
        <v>51.7385602683185</v>
      </c>
      <c r="BB64" s="78" t="n">
        <v>52.1818973764499</v>
      </c>
      <c r="BC64" s="78" t="n">
        <v>52.5811487020263</v>
      </c>
      <c r="BD64" s="78" t="n">
        <v>52.9307693287016</v>
      </c>
      <c r="BE64" s="78" t="n">
        <v>53.2223492830786</v>
      </c>
      <c r="BF64" s="78" t="n">
        <v>53.4406046010786</v>
      </c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82"/>
      <c r="BV64" s="66" t="n">
        <f aca="false">MAX(C64:BU64)</f>
        <v>53.4406046010786</v>
      </c>
    </row>
    <row r="65" customFormat="false" ht="14.1" hidden="false" customHeight="true" outlineLevel="0" collapsed="false">
      <c r="A65" s="76" t="n">
        <v>34.4</v>
      </c>
      <c r="B65" s="77" t="n">
        <f aca="false">IF(A65-$E$3&lt;0,0,A65-$E$3)</f>
        <v>2.84</v>
      </c>
      <c r="C65" s="70" t="n">
        <v>0</v>
      </c>
      <c r="D65" s="78" t="n">
        <v>1.63663833840593</v>
      </c>
      <c r="E65" s="78" t="n">
        <v>3.24806664313718</v>
      </c>
      <c r="F65" s="78" t="n">
        <v>4.83049348590745</v>
      </c>
      <c r="G65" s="78" t="n">
        <v>6.3587466182</v>
      </c>
      <c r="H65" s="78" t="n">
        <v>7.84642056058819</v>
      </c>
      <c r="I65" s="78" t="n">
        <v>9.30874215923983</v>
      </c>
      <c r="J65" s="78" t="n">
        <v>10.7727866191686</v>
      </c>
      <c r="K65" s="78" t="n">
        <v>12.2118693743299</v>
      </c>
      <c r="L65" s="78" t="n">
        <v>13.6259901076693</v>
      </c>
      <c r="M65" s="78" t="n">
        <v>15.0151458467272</v>
      </c>
      <c r="N65" s="78" t="n">
        <v>16.3793307943732</v>
      </c>
      <c r="O65" s="78" t="n">
        <v>17.7282489155957</v>
      </c>
      <c r="P65" s="78" t="n">
        <v>19.0595768452464</v>
      </c>
      <c r="Q65" s="78" t="n">
        <v>20.368225701207</v>
      </c>
      <c r="R65" s="78" t="n">
        <v>21.6541355882283</v>
      </c>
      <c r="S65" s="78" t="n">
        <v>22.9172420526902</v>
      </c>
      <c r="T65" s="78" t="n">
        <v>24.1574757753659</v>
      </c>
      <c r="U65" s="78" t="n">
        <v>25.374762236217</v>
      </c>
      <c r="V65" s="78" t="n">
        <v>26.5690213479208</v>
      </c>
      <c r="W65" s="78" t="n">
        <v>27.7401670543506</v>
      </c>
      <c r="X65" s="78" t="n">
        <v>28.8881068896606</v>
      </c>
      <c r="Y65" s="78" t="n">
        <v>30.012741492953</v>
      </c>
      <c r="Z65" s="78" t="n">
        <v>31.1139640727065</v>
      </c>
      <c r="AA65" s="78" t="n">
        <v>32.1916598141937</v>
      </c>
      <c r="AB65" s="78" t="n">
        <v>33.2457052219705</v>
      </c>
      <c r="AC65" s="78" t="n">
        <v>34.2759673881476</v>
      </c>
      <c r="AD65" s="78" t="n">
        <v>35.2823031754849</v>
      </c>
      <c r="AE65" s="78" t="n">
        <v>36.2645583023205</v>
      </c>
      <c r="AF65" s="78" t="n">
        <v>37.2225663138568</v>
      </c>
      <c r="AG65" s="78" t="n">
        <v>38.1561474212541</v>
      </c>
      <c r="AH65" s="78" t="n">
        <v>39.065107186168</v>
      </c>
      <c r="AI65" s="78" t="n">
        <v>39.9492350235877</v>
      </c>
      <c r="AJ65" s="78" t="n">
        <v>40.8083024898086</v>
      </c>
      <c r="AK65" s="78" t="n">
        <v>41.6420613146991</v>
      </c>
      <c r="AL65" s="78" t="n">
        <v>42.4502411275712</v>
      </c>
      <c r="AM65" s="78" t="n">
        <v>43.2325468131797</v>
      </c>
      <c r="AN65" s="78" t="n">
        <v>43.9886554176131</v>
      </c>
      <c r="AO65" s="78" t="n">
        <v>44.7182125015848</v>
      </c>
      <c r="AP65" s="78" t="n">
        <v>45.4208278087303</v>
      </c>
      <c r="AQ65" s="78" t="n">
        <v>46.1266828006523</v>
      </c>
      <c r="AR65" s="78" t="n">
        <v>46.9042931883448</v>
      </c>
      <c r="AS65" s="78" t="n">
        <v>47.657668991086</v>
      </c>
      <c r="AT65" s="78" t="n">
        <v>48.3860039767504</v>
      </c>
      <c r="AU65" s="78" t="n">
        <v>49.0884056215716</v>
      </c>
      <c r="AV65" s="78" t="n">
        <v>49.7638785138586</v>
      </c>
      <c r="AW65" s="78" t="n">
        <v>50.4113029095658</v>
      </c>
      <c r="AX65" s="78" t="n">
        <v>51.0294064495716</v>
      </c>
      <c r="AY65" s="78" t="n">
        <v>51.6167259475031</v>
      </c>
      <c r="AZ65" s="78" t="n">
        <v>52.1715542534755</v>
      </c>
      <c r="BA65" s="78" t="n">
        <v>52.6918637306522</v>
      </c>
      <c r="BB65" s="78" t="n">
        <v>53.1751911410901</v>
      </c>
      <c r="BC65" s="78" t="n">
        <v>53.6184545341625</v>
      </c>
      <c r="BD65" s="78" t="n">
        <v>54.0176394749619</v>
      </c>
      <c r="BE65" s="78" t="n">
        <v>54.3672019691131</v>
      </c>
      <c r="BF65" s="78" t="n">
        <v>54.6587334415716</v>
      </c>
      <c r="BG65" s="78" t="n">
        <v>54.8769524695716</v>
      </c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82"/>
      <c r="BV65" s="66" t="n">
        <f aca="false">MAX(C65:BU65)</f>
        <v>54.8769524695716</v>
      </c>
    </row>
    <row r="66" customFormat="false" ht="14.1" hidden="false" customHeight="true" outlineLevel="0" collapsed="false">
      <c r="A66" s="76" t="n">
        <v>34.45</v>
      </c>
      <c r="B66" s="77" t="n">
        <f aca="false">IF(A66-$E$3&lt;0,0,A66-$E$3)</f>
        <v>2.89</v>
      </c>
      <c r="C66" s="70" t="n">
        <v>0</v>
      </c>
      <c r="D66" s="78" t="n">
        <v>1.65092793672783</v>
      </c>
      <c r="E66" s="78" t="n">
        <v>3.27686883016043</v>
      </c>
      <c r="F66" s="78" t="n">
        <v>4.87524176561626</v>
      </c>
      <c r="G66" s="78" t="n">
        <v>6.41911810566736</v>
      </c>
      <c r="H66" s="78" t="n">
        <v>7.92275896752635</v>
      </c>
      <c r="I66" s="78" t="n">
        <v>9.39661143287261</v>
      </c>
      <c r="J66" s="78" t="n">
        <v>10.8760731050705</v>
      </c>
      <c r="K66" s="78" t="n">
        <v>12.3307939354074</v>
      </c>
      <c r="L66" s="78" t="n">
        <v>13.7607739398841</v>
      </c>
      <c r="M66" s="78" t="n">
        <v>15.166010614408</v>
      </c>
      <c r="N66" s="78" t="n">
        <v>16.546498777395</v>
      </c>
      <c r="O66" s="78" t="n">
        <v>17.9088557160848</v>
      </c>
      <c r="P66" s="78" t="n">
        <v>19.2565679730761</v>
      </c>
      <c r="Q66" s="78" t="n">
        <v>20.5818147074891</v>
      </c>
      <c r="R66" s="78" t="n">
        <v>21.8845385791188</v>
      </c>
      <c r="S66" s="78" t="n">
        <v>23.1646779523765</v>
      </c>
      <c r="T66" s="78" t="n">
        <v>24.4221666134877</v>
      </c>
      <c r="U66" s="78" t="n">
        <v>25.6569334625656</v>
      </c>
      <c r="V66" s="78" t="n">
        <v>26.8689021776718</v>
      </c>
      <c r="W66" s="78" t="n">
        <v>28.0579908475664</v>
      </c>
      <c r="X66" s="78" t="n">
        <v>29.224111569362</v>
      </c>
      <c r="Y66" s="78" t="n">
        <v>30.3671700067292</v>
      </c>
      <c r="Z66" s="78" t="n">
        <v>31.4870649036264</v>
      </c>
      <c r="AA66" s="78" t="n">
        <v>32.5836875477279</v>
      </c>
      <c r="AB66" s="78" t="n">
        <v>33.6569211767716</v>
      </c>
      <c r="AC66" s="78" t="n">
        <v>34.706640319902</v>
      </c>
      <c r="AD66" s="78" t="n">
        <v>35.7327100647115</v>
      </c>
      <c r="AE66" s="78" t="n">
        <v>36.7349852390109</v>
      </c>
      <c r="AF66" s="78" t="n">
        <v>37.7133094943324</v>
      </c>
      <c r="AG66" s="78" t="n">
        <v>38.6675142756736</v>
      </c>
      <c r="AH66" s="78" t="n">
        <v>39.5974176589218</v>
      </c>
      <c r="AI66" s="78" t="n">
        <v>40.5028230335778</v>
      </c>
      <c r="AJ66" s="78" t="n">
        <v>41.38351760362</v>
      </c>
      <c r="AK66" s="78" t="n">
        <v>42.2392706733202</v>
      </c>
      <c r="AL66" s="78" t="n">
        <v>43.0698316771465</v>
      </c>
      <c r="AM66" s="78" t="n">
        <v>43.8749279030363</v>
      </c>
      <c r="AN66" s="78" t="n">
        <v>44.6542618455277</v>
      </c>
      <c r="AO66" s="78" t="n">
        <v>45.4075081084726</v>
      </c>
      <c r="AP66" s="78" t="n">
        <v>46.1343097547934</v>
      </c>
      <c r="AQ66" s="78" t="n">
        <v>46.8342739708271</v>
      </c>
      <c r="AR66" s="78" t="n">
        <v>47.5767818179697</v>
      </c>
      <c r="AS66" s="78" t="n">
        <v>48.3542628884289</v>
      </c>
      <c r="AT66" s="78" t="n">
        <v>49.1075134041677</v>
      </c>
      <c r="AU66" s="78" t="n">
        <v>49.8357272671377</v>
      </c>
      <c r="AV66" s="78" t="n">
        <v>50.5380121020001</v>
      </c>
      <c r="AW66" s="78" t="n">
        <v>51.2133726626014</v>
      </c>
      <c r="AX66" s="78" t="n">
        <v>51.8606893911105</v>
      </c>
      <c r="AY66" s="78" t="n">
        <v>52.4786901400001</v>
      </c>
      <c r="AZ66" s="78" t="n">
        <v>53.0659119662264</v>
      </c>
      <c r="BA66" s="78" t="n">
        <v>53.6206480038049</v>
      </c>
      <c r="BB66" s="78" t="n">
        <v>54.1408709530967</v>
      </c>
      <c r="BC66" s="78" t="n">
        <v>54.6241179857973</v>
      </c>
      <c r="BD66" s="78" t="n">
        <v>55.0673076638106</v>
      </c>
      <c r="BE66" s="78" t="n">
        <v>55.4664262198331</v>
      </c>
      <c r="BF66" s="78" t="n">
        <v>55.8159305814601</v>
      </c>
      <c r="BG66" s="78" t="n">
        <v>56.1074135720001</v>
      </c>
      <c r="BH66" s="78" t="n">
        <v>56.3255963100001</v>
      </c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82"/>
      <c r="BV66" s="66" t="n">
        <f aca="false">MAX(C66:BU66)</f>
        <v>56.3255963100001</v>
      </c>
    </row>
    <row r="67" customFormat="false" ht="14.1" hidden="false" customHeight="true" outlineLevel="0" collapsed="false">
      <c r="A67" s="76" t="n">
        <v>34.5</v>
      </c>
      <c r="B67" s="77" t="n">
        <f aca="false">IF(A67-$E$3&lt;0,0,A67-$E$3)</f>
        <v>2.94</v>
      </c>
      <c r="C67" s="70" t="n">
        <v>0</v>
      </c>
      <c r="D67" s="78" t="n">
        <v>1.66508541949266</v>
      </c>
      <c r="E67" s="78" t="n">
        <v>3.3054011129935</v>
      </c>
      <c r="F67" s="78" t="n">
        <v>4.91955589935752</v>
      </c>
      <c r="G67" s="78" t="n">
        <v>6.47889319385629</v>
      </c>
      <c r="H67" s="78" t="n">
        <v>7.9983303724798</v>
      </c>
      <c r="I67" s="78" t="n">
        <v>9.48361460703219</v>
      </c>
      <c r="J67" s="78" t="n">
        <v>10.978329470505</v>
      </c>
      <c r="K67" s="78" t="n">
        <v>12.4485187007488</v>
      </c>
      <c r="L67" s="78" t="n">
        <v>13.8941826167217</v>
      </c>
      <c r="M67" s="78" t="n">
        <v>15.3153191431794</v>
      </c>
      <c r="N67" s="78" t="n">
        <v>16.7119236640972</v>
      </c>
      <c r="O67" s="78" t="n">
        <v>18.087574814383</v>
      </c>
      <c r="P67" s="78" t="n">
        <v>19.4514785759226</v>
      </c>
      <c r="Q67" s="78" t="n">
        <v>20.7931244015928</v>
      </c>
      <c r="R67" s="78" t="n">
        <v>22.1124573424869</v>
      </c>
      <c r="S67" s="78" t="n">
        <v>23.4094183966445</v>
      </c>
      <c r="T67" s="78" t="n">
        <v>24.683944248244</v>
      </c>
      <c r="U67" s="78" t="n">
        <v>25.9359669841696</v>
      </c>
      <c r="V67" s="78" t="n">
        <v>27.1654137854188</v>
      </c>
      <c r="W67" s="78" t="n">
        <v>28.3722065904573</v>
      </c>
      <c r="X67" s="78" t="n">
        <v>29.5562617272199</v>
      </c>
      <c r="Y67" s="78" t="n">
        <v>30.7174895099688</v>
      </c>
      <c r="Z67" s="78" t="n">
        <v>31.8557937966526</v>
      </c>
      <c r="AA67" s="78" t="n">
        <v>32.9710715017336</v>
      </c>
      <c r="AB67" s="78" t="n">
        <v>34.0632120586535</v>
      </c>
      <c r="AC67" s="78" t="n">
        <v>35.1320968251503</v>
      </c>
      <c r="AD67" s="78" t="n">
        <v>36.1775984234994</v>
      </c>
      <c r="AE67" s="78" t="n">
        <v>37.1995800063701</v>
      </c>
      <c r="AF67" s="78" t="n">
        <v>38.1978944373232</v>
      </c>
      <c r="AG67" s="78" t="n">
        <v>39.1723833729413</v>
      </c>
      <c r="AH67" s="78" t="n">
        <v>40.1228762310901</v>
      </c>
      <c r="AI67" s="78" t="n">
        <v>41.0491890267372</v>
      </c>
      <c r="AJ67" s="78" t="n">
        <v>41.9511230529322</v>
      </c>
      <c r="AK67" s="78" t="n">
        <v>42.8284633797728</v>
      </c>
      <c r="AL67" s="78" t="n">
        <v>43.6809771381474</v>
      </c>
      <c r="AM67" s="78" t="n">
        <v>44.5084115473674</v>
      </c>
      <c r="AN67" s="78" t="n">
        <v>45.3104916359438</v>
      </c>
      <c r="AO67" s="78" t="n">
        <v>46.0869175919646</v>
      </c>
      <c r="AP67" s="78" t="n">
        <v>46.8373616627577</v>
      </c>
      <c r="AQ67" s="78" t="n">
        <v>47.5614645012541</v>
      </c>
      <c r="AR67" s="78" t="n">
        <v>48.2588308265402</v>
      </c>
      <c r="AS67" s="78" t="n">
        <v>49.039059434943</v>
      </c>
      <c r="AT67" s="78" t="n">
        <v>49.8164111881688</v>
      </c>
      <c r="AU67" s="78" t="n">
        <v>50.5695364169052</v>
      </c>
      <c r="AV67" s="78" t="n">
        <v>51.2976291571809</v>
      </c>
      <c r="AW67" s="78" t="n">
        <v>51.9997971820843</v>
      </c>
      <c r="AX67" s="78" t="n">
        <v>52.675045411</v>
      </c>
      <c r="AY67" s="78" t="n">
        <v>53.3222544723109</v>
      </c>
      <c r="AZ67" s="78" t="n">
        <v>53.9401524300843</v>
      </c>
      <c r="BA67" s="78" t="n">
        <v>54.5272765846054</v>
      </c>
      <c r="BB67" s="78" t="n">
        <v>55.0819203537901</v>
      </c>
      <c r="BC67" s="78" t="n">
        <v>55.602056775197</v>
      </c>
      <c r="BD67" s="78" t="n">
        <v>56.0852234301602</v>
      </c>
      <c r="BE67" s="78" t="n">
        <v>56.5283393931145</v>
      </c>
      <c r="BF67" s="78" t="n">
        <v>56.92739156436</v>
      </c>
      <c r="BG67" s="78" t="n">
        <v>57.2768377934629</v>
      </c>
      <c r="BH67" s="78" t="n">
        <v>57.5682723020844</v>
      </c>
      <c r="BI67" s="78" t="n">
        <v>57.7864187500844</v>
      </c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82"/>
      <c r="BV67" s="66" t="n">
        <f aca="false">MAX(C67:BU67)</f>
        <v>57.7864187500844</v>
      </c>
    </row>
    <row r="68" customFormat="false" ht="14.1" hidden="false" customHeight="true" outlineLevel="0" collapsed="false">
      <c r="A68" s="76" t="n">
        <v>34.55</v>
      </c>
      <c r="B68" s="77" t="n">
        <f aca="false">IF(A68-$E$3&lt;0,0,A68-$E$3)</f>
        <v>2.99</v>
      </c>
      <c r="C68" s="70" t="n">
        <v>0</v>
      </c>
      <c r="D68" s="78" t="n">
        <v>1.67911412939319</v>
      </c>
      <c r="E68" s="78" t="n">
        <v>3.33367041474157</v>
      </c>
      <c r="F68" s="78" t="n">
        <v>4.96344739077474</v>
      </c>
      <c r="G68" s="78" t="n">
        <v>6.5380879371398</v>
      </c>
      <c r="H68" s="78" t="n">
        <v>8.07315571405011</v>
      </c>
      <c r="I68" s="78" t="n">
        <v>9.56977499720284</v>
      </c>
      <c r="J68" s="78" t="n">
        <v>11.0795837441137</v>
      </c>
      <c r="K68" s="78" t="n">
        <v>12.5650766521459</v>
      </c>
      <c r="L68" s="78" t="n">
        <v>14.0262543159451</v>
      </c>
      <c r="M68" s="78" t="n">
        <v>15.4631150532485</v>
      </c>
      <c r="N68" s="78" t="n">
        <v>16.8756547681922</v>
      </c>
      <c r="O68" s="78" t="n">
        <v>18.2644599127773</v>
      </c>
      <c r="P68" s="78" t="n">
        <v>19.6443684098457</v>
      </c>
      <c r="Q68" s="78" t="n">
        <v>21.0022208758351</v>
      </c>
      <c r="R68" s="78" t="n">
        <v>22.3379646031295</v>
      </c>
      <c r="S68" s="78" t="n">
        <v>23.6515430547657</v>
      </c>
      <c r="T68" s="78" t="n">
        <v>24.9428956234712</v>
      </c>
      <c r="U68" s="78" t="n">
        <v>26.2119573702817</v>
      </c>
      <c r="V68" s="78" t="n">
        <v>27.4586587405027</v>
      </c>
      <c r="W68" s="78" t="n">
        <v>28.682925254473</v>
      </c>
      <c r="X68" s="78" t="n">
        <v>29.8846771702409</v>
      </c>
      <c r="Y68" s="78" t="n">
        <v>31.0638291148425</v>
      </c>
      <c r="Z68" s="78" t="n">
        <v>32.2202896803937</v>
      </c>
      <c r="AA68" s="78" t="n">
        <v>33.3539609806336</v>
      </c>
      <c r="AB68" s="78" t="n">
        <v>34.4647381628833</v>
      </c>
      <c r="AC68" s="78" t="n">
        <v>35.552508869583</v>
      </c>
      <c r="AD68" s="78" t="n">
        <v>36.6171526426186</v>
      </c>
      <c r="AE68" s="78" t="n">
        <v>37.6585402624996</v>
      </c>
      <c r="AF68" s="78" t="n">
        <v>38.6765330130763</v>
      </c>
      <c r="AG68" s="78" t="n">
        <v>39.6709818608115</v>
      </c>
      <c r="AH68" s="78" t="n">
        <v>40.6417265355897</v>
      </c>
      <c r="AI68" s="78" t="n">
        <v>41.588594497552</v>
      </c>
      <c r="AJ68" s="78" t="n">
        <v>42.5113997713692</v>
      </c>
      <c r="AK68" s="78" t="n">
        <v>43.4099416255457</v>
      </c>
      <c r="AL68" s="78" t="n">
        <v>44.284003069559</v>
      </c>
      <c r="AM68" s="78" t="n">
        <v>45.1333491356094</v>
      </c>
      <c r="AN68" s="78" t="n">
        <v>45.9577249040694</v>
      </c>
      <c r="AO68" s="78" t="n">
        <v>46.7568532218605</v>
      </c>
      <c r="AP68" s="78" t="n">
        <v>47.5304320501854</v>
      </c>
      <c r="AQ68" s="78" t="n">
        <v>48.27813136126</v>
      </c>
      <c r="AR68" s="78" t="n">
        <v>48.9995894814193</v>
      </c>
      <c r="AS68" s="78" t="n">
        <v>49.7126889141673</v>
      </c>
      <c r="AT68" s="78" t="n">
        <v>50.5134011967617</v>
      </c>
      <c r="AU68" s="78" t="n">
        <v>51.2906236327541</v>
      </c>
      <c r="AV68" s="78" t="n">
        <v>52.0436235744881</v>
      </c>
      <c r="AW68" s="78" t="n">
        <v>52.7715951920695</v>
      </c>
      <c r="AX68" s="78" t="n">
        <v>53.473646407014</v>
      </c>
      <c r="AY68" s="78" t="n">
        <v>54.148782304244</v>
      </c>
      <c r="AZ68" s="78" t="n">
        <v>54.7958836983568</v>
      </c>
      <c r="BA68" s="78" t="n">
        <v>55.413678865014</v>
      </c>
      <c r="BB68" s="78" t="n">
        <v>56.0007053478298</v>
      </c>
      <c r="BC68" s="78" t="n">
        <v>56.5552568486207</v>
      </c>
      <c r="BD68" s="78" t="n">
        <v>57.0753067421428</v>
      </c>
      <c r="BE68" s="78" t="n">
        <v>57.5583930193685</v>
      </c>
      <c r="BF68" s="78" t="n">
        <v>58.0014352672637</v>
      </c>
      <c r="BG68" s="78" t="n">
        <v>58.4004210537323</v>
      </c>
      <c r="BH68" s="78" t="n">
        <v>58.7498091503111</v>
      </c>
      <c r="BI68" s="78" t="n">
        <v>59.041195177014</v>
      </c>
      <c r="BJ68" s="78" t="n">
        <v>59.259305335014</v>
      </c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82"/>
      <c r="BV68" s="66" t="n">
        <f aca="false">MAX(C68:BU68)</f>
        <v>59.259305335014</v>
      </c>
    </row>
    <row r="69" customFormat="false" ht="14.1" hidden="false" customHeight="true" outlineLevel="0" collapsed="false">
      <c r="A69" s="76" t="n">
        <v>34.6</v>
      </c>
      <c r="B69" s="77" t="n">
        <f aca="false">IF(A69-$E$3&lt;0,0,A69-$E$3)</f>
        <v>3.04</v>
      </c>
      <c r="C69" s="70" t="n">
        <v>0</v>
      </c>
      <c r="D69" s="78" t="n">
        <v>1.69301726852688</v>
      </c>
      <c r="E69" s="78" t="n">
        <v>3.36168336359194</v>
      </c>
      <c r="F69" s="78" t="n">
        <v>5.00600824232523</v>
      </c>
      <c r="G69" s="78" t="n">
        <v>6.59671767784991</v>
      </c>
      <c r="H69" s="78" t="n">
        <v>8.14725499225595</v>
      </c>
      <c r="I69" s="78" t="n">
        <v>9.65874374304234</v>
      </c>
      <c r="J69" s="78" t="n">
        <v>11.179862697394</v>
      </c>
      <c r="K69" s="78" t="n">
        <v>12.6804992793209</v>
      </c>
      <c r="L69" s="78" t="n">
        <v>14.1570254738865</v>
      </c>
      <c r="M69" s="78" t="n">
        <v>15.6094399592105</v>
      </c>
      <c r="N69" s="78" t="n">
        <v>17.0377391182927</v>
      </c>
      <c r="O69" s="78" t="n">
        <v>18.4419169017898</v>
      </c>
      <c r="P69" s="78" t="n">
        <v>19.8352944150385</v>
      </c>
      <c r="Q69" s="78" t="n">
        <v>21.209167080631</v>
      </c>
      <c r="R69" s="78" t="n">
        <v>22.5611295975577</v>
      </c>
      <c r="S69" s="78" t="n">
        <v>23.8911277393436</v>
      </c>
      <c r="T69" s="78" t="n">
        <v>25.1991034340307</v>
      </c>
      <c r="U69" s="78" t="n">
        <v>26.484994522692</v>
      </c>
      <c r="V69" s="78" t="n">
        <v>27.7487344974954</v>
      </c>
      <c r="W69" s="78" t="n">
        <v>28.9902522170787</v>
      </c>
      <c r="X69" s="78" t="n">
        <v>30.2094715966956</v>
      </c>
      <c r="Y69" s="78" t="n">
        <v>31.4063112702348</v>
      </c>
      <c r="Z69" s="78" t="n">
        <v>32.5806842208035</v>
      </c>
      <c r="AA69" s="78" t="n">
        <v>33.7324973760804</v>
      </c>
      <c r="AB69" s="78" t="n">
        <v>34.8616511640728</v>
      </c>
      <c r="AC69" s="78" t="n">
        <v>35.9680390242376</v>
      </c>
      <c r="AD69" s="78" t="n">
        <v>37.0515468681261</v>
      </c>
      <c r="AE69" s="78" t="n">
        <v>38.1120524827536</v>
      </c>
      <c r="AF69" s="78" t="n">
        <v>39.149424868755</v>
      </c>
      <c r="AG69" s="78" t="n">
        <v>40.1635235040038</v>
      </c>
      <c r="AH69" s="78" t="n">
        <v>41.1541975217036</v>
      </c>
      <c r="AI69" s="78" t="n">
        <v>42.1212847899248</v>
      </c>
      <c r="AJ69" s="78" t="n">
        <v>43.0646108770659</v>
      </c>
      <c r="AK69" s="78" t="n">
        <v>43.9839878846398</v>
      </c>
      <c r="AL69" s="78" t="n">
        <v>44.8792131249631</v>
      </c>
      <c r="AM69" s="78" t="n">
        <v>45.750067616539</v>
      </c>
      <c r="AN69" s="78" t="n">
        <v>46.5963143638895</v>
      </c>
      <c r="AO69" s="78" t="n">
        <v>47.417696380905</v>
      </c>
      <c r="AP69" s="78" t="n">
        <v>48.2139344069144</v>
      </c>
      <c r="AQ69" s="78" t="n">
        <v>48.9847242518731</v>
      </c>
      <c r="AR69" s="78" t="n">
        <v>49.7297336902807</v>
      </c>
      <c r="AS69" s="78" t="n">
        <v>50.4485988011563</v>
      </c>
      <c r="AT69" s="78" t="n">
        <v>51.1991163873038</v>
      </c>
      <c r="AU69" s="78" t="n">
        <v>51.9996954443345</v>
      </c>
      <c r="AV69" s="78" t="n">
        <v>52.7767885630936</v>
      </c>
      <c r="AW69" s="78" t="n">
        <v>53.5296632178252</v>
      </c>
      <c r="AX69" s="78" t="n">
        <v>54.2575137127122</v>
      </c>
      <c r="AY69" s="78" t="n">
        <v>54.9594481176979</v>
      </c>
      <c r="AZ69" s="78" t="n">
        <v>55.6344716832422</v>
      </c>
      <c r="BA69" s="78" t="n">
        <v>56.2814654101569</v>
      </c>
      <c r="BB69" s="78" t="n">
        <v>56.8991577856979</v>
      </c>
      <c r="BC69" s="78" t="n">
        <v>57.4860865968084</v>
      </c>
      <c r="BD69" s="78" t="n">
        <v>58.0405458292054</v>
      </c>
      <c r="BE69" s="78" t="n">
        <v>58.5605091948427</v>
      </c>
      <c r="BF69" s="78" t="n">
        <v>59.0435150943311</v>
      </c>
      <c r="BG69" s="78" t="n">
        <v>59.4864836271672</v>
      </c>
      <c r="BH69" s="78" t="n">
        <v>59.8854030288589</v>
      </c>
      <c r="BI69" s="78" t="n">
        <v>60.2347329929135</v>
      </c>
      <c r="BJ69" s="78" t="n">
        <v>60.5260705376979</v>
      </c>
      <c r="BK69" s="78" t="n">
        <v>60.7441444056979</v>
      </c>
      <c r="BL69" s="78"/>
      <c r="BM69" s="78"/>
      <c r="BN69" s="78"/>
      <c r="BO69" s="78"/>
      <c r="BP69" s="78"/>
      <c r="BQ69" s="78"/>
      <c r="BR69" s="78"/>
      <c r="BS69" s="78"/>
      <c r="BT69" s="78"/>
      <c r="BU69" s="82"/>
      <c r="BV69" s="66" t="n">
        <f aca="false">MAX(C69:BU69)</f>
        <v>60.7441444056979</v>
      </c>
    </row>
    <row r="70" customFormat="false" ht="14.1" hidden="false" customHeight="true" outlineLevel="0" collapsed="false">
      <c r="A70" s="76" t="n">
        <v>34.65</v>
      </c>
      <c r="B70" s="77" t="n">
        <f aca="false">IF(A70-$E$3&lt;0,0,A70-$E$3)</f>
        <v>3.09</v>
      </c>
      <c r="C70" s="70" t="n">
        <v>0</v>
      </c>
      <c r="D70" s="78" t="n">
        <v>1.70679790655281</v>
      </c>
      <c r="E70" s="78" t="n">
        <v>3.38944631013153</v>
      </c>
      <c r="F70" s="78" t="n">
        <v>5.04795496286908</v>
      </c>
      <c r="G70" s="78" t="n">
        <v>6.65479708955005</v>
      </c>
      <c r="H70" s="78" t="n">
        <v>8.2206473260432</v>
      </c>
      <c r="I70" s="78" t="n">
        <v>9.74775622519327</v>
      </c>
      <c r="J70" s="78" t="n">
        <v>11.2791919220139</v>
      </c>
      <c r="K70" s="78" t="n">
        <v>12.7948166723829</v>
      </c>
      <c r="L70" s="78" t="n">
        <v>14.2865308941444</v>
      </c>
      <c r="M70" s="78" t="n">
        <v>15.7543335961284</v>
      </c>
      <c r="N70" s="78" t="n">
        <v>17.1982216025769</v>
      </c>
      <c r="O70" s="78" t="n">
        <v>18.6181894250073</v>
      </c>
      <c r="P70" s="78" t="n">
        <v>20.0243108974894</v>
      </c>
      <c r="Q70" s="78" t="n">
        <v>21.4140230289802</v>
      </c>
      <c r="R70" s="78" t="n">
        <v>22.782018303121</v>
      </c>
      <c r="S70" s="78" t="n">
        <v>24.1282446620927</v>
      </c>
      <c r="T70" s="78" t="n">
        <v>25.4526464104989</v>
      </c>
      <c r="U70" s="78" t="n">
        <v>26.7551639918734</v>
      </c>
      <c r="V70" s="78" t="n">
        <v>28.0357337466878</v>
      </c>
      <c r="W70" s="78" t="n">
        <v>29.294287649881</v>
      </c>
      <c r="X70" s="78" t="n">
        <v>30.5307530256701</v>
      </c>
      <c r="Y70" s="78" t="n">
        <v>31.7450522370983</v>
      </c>
      <c r="Z70" s="78" t="n">
        <v>32.9371023474226</v>
      </c>
      <c r="AA70" s="78" t="n">
        <v>34.1068147500252</v>
      </c>
      <c r="AB70" s="78" t="n">
        <v>35.2540947630549</v>
      </c>
      <c r="AC70" s="78" t="n">
        <v>36.378841184426</v>
      </c>
      <c r="AD70" s="78" t="n">
        <v>37.480945802132</v>
      </c>
      <c r="AE70" s="78" t="n">
        <v>38.5602928540283</v>
      </c>
      <c r="AF70" s="78" t="n">
        <v>39.6167584302817</v>
      </c>
      <c r="AG70" s="78" t="n">
        <v>40.6502098105392</v>
      </c>
      <c r="AH70" s="78" t="n">
        <v>41.6605047264892</v>
      </c>
      <c r="AI70" s="78" t="n">
        <v>42.6474905388155</v>
      </c>
      <c r="AJ70" s="78" t="n">
        <v>43.6110033155088</v>
      </c>
      <c r="AK70" s="78" t="n">
        <v>44.5508667960045</v>
      </c>
      <c r="AL70" s="78" t="n">
        <v>45.4668912225368</v>
      </c>
      <c r="AM70" s="78" t="n">
        <v>46.3588720162738</v>
      </c>
      <c r="AN70" s="78" t="n">
        <v>47.2265882710097</v>
      </c>
      <c r="AO70" s="78" t="n">
        <v>48.0698010311504</v>
      </c>
      <c r="AP70" s="78" t="n">
        <v>48.8882513130441</v>
      </c>
      <c r="AQ70" s="78" t="n">
        <v>49.6816578188311</v>
      </c>
      <c r="AR70" s="78" t="n">
        <v>50.449714279187</v>
      </c>
      <c r="AS70" s="78" t="n">
        <v>51.1920863445328</v>
      </c>
      <c r="AT70" s="78" t="n">
        <v>51.9084079220035</v>
      </c>
      <c r="AU70" s="78" t="n">
        <v>52.6973873680926</v>
      </c>
      <c r="AV70" s="78" t="n">
        <v>53.4978331995597</v>
      </c>
      <c r="AW70" s="78" t="n">
        <v>54.2747970010854</v>
      </c>
      <c r="AX70" s="78" t="n">
        <v>55.0275463688147</v>
      </c>
      <c r="AY70" s="78" t="n">
        <v>55.7552757410073</v>
      </c>
      <c r="AZ70" s="78" t="n">
        <v>56.4570933360341</v>
      </c>
      <c r="BA70" s="78" t="n">
        <v>57.1320045698927</v>
      </c>
      <c r="BB70" s="78" t="n">
        <v>57.7788906296093</v>
      </c>
      <c r="BC70" s="78" t="n">
        <v>58.3964802140341</v>
      </c>
      <c r="BD70" s="78" t="n">
        <v>58.9833113534394</v>
      </c>
      <c r="BE70" s="78" t="n">
        <v>59.5376783174425</v>
      </c>
      <c r="BF70" s="78" t="n">
        <v>60.0575551551949</v>
      </c>
      <c r="BG70" s="78" t="n">
        <v>60.5404806769459</v>
      </c>
      <c r="BH70" s="78" t="n">
        <v>60.983375494723</v>
      </c>
      <c r="BI70" s="78" t="n">
        <v>61.3822285116377</v>
      </c>
      <c r="BJ70" s="78" t="n">
        <v>61.7315003431682</v>
      </c>
      <c r="BK70" s="78" t="n">
        <v>62.0227894060341</v>
      </c>
      <c r="BL70" s="78" t="n">
        <v>62.2408269840341</v>
      </c>
      <c r="BM70" s="78"/>
      <c r="BN70" s="78"/>
      <c r="BO70" s="78"/>
      <c r="BP70" s="78"/>
      <c r="BQ70" s="78"/>
      <c r="BR70" s="78"/>
      <c r="BS70" s="78"/>
      <c r="BT70" s="78"/>
      <c r="BU70" s="82"/>
      <c r="BV70" s="66" t="n">
        <f aca="false">MAX(C70:BU70)</f>
        <v>62.2408269840341</v>
      </c>
    </row>
    <row r="71" customFormat="false" ht="14.1" hidden="false" customHeight="true" outlineLevel="0" collapsed="false">
      <c r="A71" s="76" t="n">
        <v>34.7</v>
      </c>
      <c r="B71" s="77" t="n">
        <f aca="false">IF(A71-$E$3&lt;0,0,A71-$E$3)</f>
        <v>3.14</v>
      </c>
      <c r="C71" s="70" t="n">
        <v>0</v>
      </c>
      <c r="D71" s="78" t="n">
        <v>1.72045898825059</v>
      </c>
      <c r="E71" s="78" t="n">
        <v>3.41696534337896</v>
      </c>
      <c r="F71" s="78" t="n">
        <v>5.08952861914459</v>
      </c>
      <c r="G71" s="78" t="n">
        <v>6.71234021699849</v>
      </c>
      <c r="H71" s="78" t="n">
        <v>8.2933510063693</v>
      </c>
      <c r="I71" s="78" t="n">
        <v>9.83592076493941</v>
      </c>
      <c r="J71" s="78" t="n">
        <v>11.3775959011373</v>
      </c>
      <c r="K71" s="78" t="n">
        <v>12.9080576070754</v>
      </c>
      <c r="L71" s="78" t="n">
        <v>14.4148038477469</v>
      </c>
      <c r="M71" s="78" t="n">
        <v>15.8978339356485</v>
      </c>
      <c r="N71" s="78" t="n">
        <v>17.3571451019423</v>
      </c>
      <c r="O71" s="78" t="n">
        <v>18.7927323766474</v>
      </c>
      <c r="P71" s="78" t="n">
        <v>20.2114696958804</v>
      </c>
      <c r="Q71" s="78" t="n">
        <v>21.6168459841808</v>
      </c>
      <c r="R71" s="78" t="n">
        <v>23.0006936481522</v>
      </c>
      <c r="S71" s="78" t="n">
        <v>24.3629626682035</v>
      </c>
      <c r="T71" s="78" t="n">
        <v>25.7035995797477</v>
      </c>
      <c r="U71" s="78" t="n">
        <v>27.0225472660191</v>
      </c>
      <c r="V71" s="78" t="n">
        <v>28.3197447341182</v>
      </c>
      <c r="W71" s="78" t="n">
        <v>29.5951268725294</v>
      </c>
      <c r="X71" s="78" t="n">
        <v>30.8486241881353</v>
      </c>
      <c r="Y71" s="78" t="n">
        <v>32.0801625204822</v>
      </c>
      <c r="Z71" s="78" t="n">
        <v>33.2896627307527</v>
      </c>
      <c r="AA71" s="78" t="n">
        <v>34.4770403625418</v>
      </c>
      <c r="AB71" s="78" t="n">
        <v>35.642205271122</v>
      </c>
      <c r="AC71" s="78" t="n">
        <v>36.7850612173967</v>
      </c>
      <c r="AD71" s="78" t="n">
        <v>37.9055054221679</v>
      </c>
      <c r="AE71" s="78" t="n">
        <v>39.0034280756716</v>
      </c>
      <c r="AF71" s="78" t="n">
        <v>40.0787117965289</v>
      </c>
      <c r="AG71" s="78" t="n">
        <v>41.1312310333081</v>
      </c>
      <c r="AH71" s="78" t="n">
        <v>42.1608514007418</v>
      </c>
      <c r="AI71" s="78" t="n">
        <v>43.167428941269</v>
      </c>
      <c r="AJ71" s="78" t="n">
        <v>44.1508093008918</v>
      </c>
      <c r="AK71" s="78" t="n">
        <v>45.1108268063061</v>
      </c>
      <c r="AL71" s="78" t="n">
        <v>46.0473034277644</v>
      </c>
      <c r="AM71" s="78" t="n">
        <v>46.9600476090504</v>
      </c>
      <c r="AN71" s="78" t="n">
        <v>47.8488529421159</v>
      </c>
      <c r="AO71" s="78" t="n">
        <v>48.7134966591453</v>
      </c>
      <c r="AP71" s="78" t="n">
        <v>49.5537379087641</v>
      </c>
      <c r="AQ71" s="78" t="n">
        <v>50.3693157754239</v>
      </c>
      <c r="AR71" s="78" t="n">
        <v>51.1599469911182</v>
      </c>
      <c r="AS71" s="78" t="n">
        <v>51.9253232757713</v>
      </c>
      <c r="AT71" s="78" t="n">
        <v>52.6651082258464</v>
      </c>
      <c r="AU71" s="78" t="n">
        <v>53.3842743063246</v>
      </c>
      <c r="AV71" s="78" t="n">
        <v>54.2073954512012</v>
      </c>
      <c r="AW71" s="78" t="n">
        <v>55.0077080571047</v>
      </c>
      <c r="AX71" s="78" t="n">
        <v>55.784542541397</v>
      </c>
      <c r="AY71" s="78" t="n">
        <v>56.5371666221238</v>
      </c>
      <c r="AZ71" s="78" t="n">
        <v>57.2647748716222</v>
      </c>
      <c r="BA71" s="78" t="n">
        <v>57.96647565669</v>
      </c>
      <c r="BB71" s="78" t="n">
        <v>58.641274558863</v>
      </c>
      <c r="BC71" s="78" t="n">
        <v>59.2880529513815</v>
      </c>
      <c r="BD71" s="78" t="n">
        <v>59.90553974469</v>
      </c>
      <c r="BE71" s="78" t="n">
        <v>60.4922732123901</v>
      </c>
      <c r="BF71" s="78" t="n">
        <v>61.0465479079994</v>
      </c>
      <c r="BG71" s="78" t="n">
        <v>61.566338217867</v>
      </c>
      <c r="BH71" s="78" t="n">
        <v>62.0491833618806</v>
      </c>
      <c r="BI71" s="78" t="n">
        <v>62.4920044645986</v>
      </c>
      <c r="BJ71" s="78" t="n">
        <v>62.8907910967364</v>
      </c>
      <c r="BK71" s="78" t="n">
        <v>63.2400047957427</v>
      </c>
      <c r="BL71" s="78" t="n">
        <v>63.5312453766901</v>
      </c>
      <c r="BM71" s="78" t="n">
        <v>63.7492466646901</v>
      </c>
      <c r="BN71" s="78"/>
      <c r="BO71" s="78"/>
      <c r="BP71" s="78"/>
      <c r="BQ71" s="78"/>
      <c r="BR71" s="78"/>
      <c r="BS71" s="78"/>
      <c r="BT71" s="78"/>
      <c r="BU71" s="82"/>
      <c r="BV71" s="66" t="n">
        <f aca="false">MAX(C71:BU71)</f>
        <v>63.7492466646901</v>
      </c>
    </row>
    <row r="72" customFormat="false" ht="14.1" hidden="false" customHeight="true" outlineLevel="0" collapsed="false">
      <c r="A72" s="76" t="n">
        <v>34.75</v>
      </c>
      <c r="B72" s="77" t="n">
        <f aca="false">IF(A72-$E$3&lt;0,0,A72-$E$3)</f>
        <v>3.19</v>
      </c>
      <c r="C72" s="70" t="n">
        <v>0</v>
      </c>
      <c r="D72" s="78" t="n">
        <v>1.73400334053256</v>
      </c>
      <c r="E72" s="78" t="n">
        <v>3.44424630564482</v>
      </c>
      <c r="F72" s="78" t="n">
        <v>5.13073825706878</v>
      </c>
      <c r="G72" s="78" t="n">
        <v>6.76936051310512</v>
      </c>
      <c r="H72" s="78" t="n">
        <v>8.36538354526797</v>
      </c>
      <c r="I72" s="78" t="n">
        <v>9.92325918983012</v>
      </c>
      <c r="J72" s="78" t="n">
        <v>11.4750980753183</v>
      </c>
      <c r="K72" s="78" t="n">
        <v>13.0202496234865</v>
      </c>
      <c r="L72" s="78" t="n">
        <v>14.5418761655845</v>
      </c>
      <c r="M72" s="78" t="n">
        <v>16.0399772930952</v>
      </c>
      <c r="N72" s="78" t="n">
        <v>17.5145506127454</v>
      </c>
      <c r="O72" s="78" t="n">
        <v>18.9655916343431</v>
      </c>
      <c r="P72" s="78" t="n">
        <v>20.3968203351627</v>
      </c>
      <c r="Q72" s="78" t="n">
        <v>21.8176906324218</v>
      </c>
      <c r="R72" s="78" t="n">
        <v>23.2172157050207</v>
      </c>
      <c r="S72" s="78" t="n">
        <v>24.5953474514487</v>
      </c>
      <c r="T72" s="78" t="n">
        <v>25.9520345038752</v>
      </c>
      <c r="U72" s="78" t="n">
        <v>27.2872220357799</v>
      </c>
      <c r="V72" s="78" t="n">
        <v>28.600851554345</v>
      </c>
      <c r="W72" s="78" t="n">
        <v>29.892860676051</v>
      </c>
      <c r="X72" s="78" t="n">
        <v>31.1631828837238</v>
      </c>
      <c r="Y72" s="78" t="n">
        <v>32.4117472630495</v>
      </c>
      <c r="Z72" s="78" t="n">
        <v>33.6384782163155</v>
      </c>
      <c r="AA72" s="78" t="n">
        <v>34.8432951508249</v>
      </c>
      <c r="AB72" s="78" t="n">
        <v>36.0261121390846</v>
      </c>
      <c r="AC72" s="78" t="n">
        <v>37.1868375474451</v>
      </c>
      <c r="AD72" s="78" t="n">
        <v>38.3253736293902</v>
      </c>
      <c r="AE72" s="78" t="n">
        <v>39.4416160790995</v>
      </c>
      <c r="AF72" s="78" t="n">
        <v>40.5354535402319</v>
      </c>
      <c r="AG72" s="78" t="n">
        <v>41.6067670640752</v>
      </c>
      <c r="AH72" s="78" t="n">
        <v>42.6554295102506</v>
      </c>
      <c r="AI72" s="78" t="n">
        <v>43.681304882014</v>
      </c>
      <c r="AJ72" s="78" t="n">
        <v>44.6842475868126</v>
      </c>
      <c r="AK72" s="78" t="n">
        <v>45.6641016110853</v>
      </c>
      <c r="AL72" s="78" t="n">
        <v>46.6206995962544</v>
      </c>
      <c r="AM72" s="78" t="n">
        <v>47.5538618003589</v>
      </c>
      <c r="AN72" s="78" t="n">
        <v>48.4633949266991</v>
      </c>
      <c r="AO72" s="78" t="n">
        <v>49.3490907970311</v>
      </c>
      <c r="AP72" s="78" t="n">
        <v>50.2107248420619</v>
      </c>
      <c r="AQ72" s="78" t="n">
        <v>51.0480543759461</v>
      </c>
      <c r="AR72" s="78" t="n">
        <v>51.8608166137988</v>
      </c>
      <c r="AS72" s="78" t="n">
        <v>52.6487263813551</v>
      </c>
      <c r="AT72" s="78" t="n">
        <v>53.4114734530946</v>
      </c>
      <c r="AU72" s="78" t="n">
        <v>54.148719438346</v>
      </c>
      <c r="AV72" s="78" t="n">
        <v>54.9060525794381</v>
      </c>
      <c r="AW72" s="78" t="n">
        <v>55.7290367018841</v>
      </c>
      <c r="AX72" s="78" t="n">
        <v>56.5292160822239</v>
      </c>
      <c r="AY72" s="78" t="n">
        <v>57.3059212492829</v>
      </c>
      <c r="AZ72" s="78" t="n">
        <v>58.0584200430074</v>
      </c>
      <c r="BA72" s="78" t="n">
        <v>58.7859071698113</v>
      </c>
      <c r="BB72" s="78" t="n">
        <v>59.4874911449203</v>
      </c>
      <c r="BC72" s="78" t="n">
        <v>60.1621777154076</v>
      </c>
      <c r="BD72" s="78" t="n">
        <v>60.808848440728</v>
      </c>
      <c r="BE72" s="78" t="n">
        <v>61.4262324429203</v>
      </c>
      <c r="BF72" s="78" t="n">
        <v>62.0128682389152</v>
      </c>
      <c r="BG72" s="78" t="n">
        <v>62.5670506661306</v>
      </c>
      <c r="BH72" s="78" t="n">
        <v>63.0867544481133</v>
      </c>
      <c r="BI72" s="78" t="n">
        <v>63.5695192143895</v>
      </c>
      <c r="BJ72" s="78" t="n">
        <v>64.0122666020485</v>
      </c>
      <c r="BK72" s="78" t="n">
        <v>64.4109868494093</v>
      </c>
      <c r="BL72" s="78" t="n">
        <v>64.7601424158915</v>
      </c>
      <c r="BM72" s="78" t="n">
        <v>65.0513345149203</v>
      </c>
      <c r="BN72" s="78" t="n">
        <v>65.2692995129203</v>
      </c>
      <c r="BO72" s="78"/>
      <c r="BP72" s="78"/>
      <c r="BQ72" s="78"/>
      <c r="BR72" s="78"/>
      <c r="BS72" s="78"/>
      <c r="BT72" s="78"/>
      <c r="BU72" s="82"/>
      <c r="BV72" s="66" t="n">
        <f aca="false">MAX(C72:BU72)</f>
        <v>65.2692995129203</v>
      </c>
    </row>
    <row r="73" customFormat="false" ht="14.1" hidden="false" customHeight="true" outlineLevel="0" collapsed="false">
      <c r="A73" s="76" t="n">
        <v>34.8</v>
      </c>
      <c r="B73" s="77" t="n">
        <f aca="false">IF(A73-$E$3&lt;0,0,A73-$E$3)</f>
        <v>3.24</v>
      </c>
      <c r="C73" s="70" t="n">
        <v>0</v>
      </c>
      <c r="D73" s="78" t="n">
        <v>1.74743367895783</v>
      </c>
      <c r="E73" s="78" t="n">
        <v>3.47129480632419</v>
      </c>
      <c r="F73" s="78" t="n">
        <v>5.17159255788486</v>
      </c>
      <c r="G73" s="78" t="n">
        <v>6.82587087315293</v>
      </c>
      <c r="H73" s="78" t="n">
        <v>8.43676172125938</v>
      </c>
      <c r="I73" s="78" t="n">
        <v>10.0097924049501</v>
      </c>
      <c r="J73" s="78" t="n">
        <v>11.5717209034578</v>
      </c>
      <c r="K73" s="78" t="n">
        <v>13.1314190988231</v>
      </c>
      <c r="L73" s="78" t="n">
        <v>14.667778323825</v>
      </c>
      <c r="M73" s="78" t="n">
        <v>16.1807984263824</v>
      </c>
      <c r="N73" s="78" t="n">
        <v>17.6704773601033</v>
      </c>
      <c r="O73" s="78" t="n">
        <v>19.1368110791542</v>
      </c>
      <c r="P73" s="78" t="n">
        <v>20.5804101680839</v>
      </c>
      <c r="Q73" s="78" t="n">
        <v>22.0166092417186</v>
      </c>
      <c r="R73" s="78" t="n">
        <v>23.4316418677662</v>
      </c>
      <c r="S73" s="78" t="n">
        <v>24.8254617519383</v>
      </c>
      <c r="T73" s="78" t="n">
        <v>26.198019499657</v>
      </c>
      <c r="U73" s="78" t="n">
        <v>27.5492624371663</v>
      </c>
      <c r="V73" s="78" t="n">
        <v>28.8791344187721</v>
      </c>
      <c r="W73" s="78" t="n">
        <v>30.1875756188225</v>
      </c>
      <c r="X73" s="78" t="n">
        <v>31.4745223068712</v>
      </c>
      <c r="Y73" s="78" t="n">
        <v>32.7399066042688</v>
      </c>
      <c r="Z73" s="78" t="n">
        <v>33.9836562201964</v>
      </c>
      <c r="AA73" s="78" t="n">
        <v>35.2056941648977</v>
      </c>
      <c r="AB73" s="78" t="n">
        <v>36.4059384375575</v>
      </c>
      <c r="AC73" s="78" t="n">
        <v>37.5843016859189</v>
      </c>
      <c r="AD73" s="78" t="n">
        <v>38.7406908343212</v>
      </c>
      <c r="AE73" s="78" t="n">
        <v>39.8750066763479</v>
      </c>
      <c r="AF73" s="78" t="n">
        <v>40.9871434277083</v>
      </c>
      <c r="AG73" s="78" t="n">
        <v>42.0769882342952</v>
      </c>
      <c r="AH73" s="78" t="n">
        <v>43.1444206295608</v>
      </c>
      <c r="AI73" s="78" t="n">
        <v>44.1893119343941</v>
      </c>
      <c r="AJ73" s="78" t="n">
        <v>45.2115245915368</v>
      </c>
      <c r="AK73" s="78" t="n">
        <v>46.2109114251908</v>
      </c>
      <c r="AL73" s="78" t="n">
        <v>47.1873148147986</v>
      </c>
      <c r="AM73" s="78" t="n">
        <v>48.140565769936</v>
      </c>
      <c r="AN73" s="78" t="n">
        <v>49.0704828907605</v>
      </c>
      <c r="AO73" s="78" t="n">
        <v>49.9768711953728</v>
      </c>
      <c r="AP73" s="78" t="n">
        <v>50.8595207916214</v>
      </c>
      <c r="AQ73" s="78" t="n">
        <v>51.7182053660838</v>
      </c>
      <c r="AR73" s="78" t="n">
        <v>52.5526804569158</v>
      </c>
      <c r="AS73" s="78" t="n">
        <v>53.3626814695589</v>
      </c>
      <c r="AT73" s="78" t="n">
        <v>54.1479213844207</v>
      </c>
      <c r="AU73" s="78" t="n">
        <v>54.9080880928196</v>
      </c>
      <c r="AV73" s="78" t="n">
        <v>55.6428412806788</v>
      </c>
      <c r="AW73" s="78" t="n">
        <v>56.439362459401</v>
      </c>
      <c r="AX73" s="78" t="n">
        <v>57.2622095594164</v>
      </c>
      <c r="AY73" s="78" t="n">
        <v>58.0622557141926</v>
      </c>
      <c r="AZ73" s="78" t="n">
        <v>58.8388315640182</v>
      </c>
      <c r="BA73" s="78" t="n">
        <v>59.5912050707403</v>
      </c>
      <c r="BB73" s="78" t="n">
        <v>60.3185710748499</v>
      </c>
      <c r="BC73" s="78" t="n">
        <v>61.02003824</v>
      </c>
      <c r="BD73" s="78" t="n">
        <v>61.6946124788016</v>
      </c>
      <c r="BE73" s="78" t="n">
        <v>62.3411755369239</v>
      </c>
      <c r="BF73" s="78" t="n">
        <v>62.958456748</v>
      </c>
      <c r="BG73" s="78" t="n">
        <v>63.5449948722896</v>
      </c>
      <c r="BH73" s="78" t="n">
        <v>64.0990850311111</v>
      </c>
      <c r="BI73" s="78" t="n">
        <v>64.618702285209</v>
      </c>
      <c r="BJ73" s="78" t="n">
        <v>65.1013866737478</v>
      </c>
      <c r="BK73" s="78" t="n">
        <v>65.5440603463478</v>
      </c>
      <c r="BL73" s="78" t="n">
        <v>65.9427142089316</v>
      </c>
      <c r="BM73" s="78" t="n">
        <v>66.2918116428896</v>
      </c>
      <c r="BN73" s="78" t="n">
        <v>66.5829552599999</v>
      </c>
      <c r="BO73" s="78" t="n">
        <v>66.800883968</v>
      </c>
      <c r="BP73" s="78"/>
      <c r="BQ73" s="78"/>
      <c r="BR73" s="78"/>
      <c r="BS73" s="78"/>
      <c r="BT73" s="78"/>
      <c r="BU73" s="82"/>
      <c r="BV73" s="66" t="n">
        <f aca="false">MAX(C73:BU73)</f>
        <v>66.800883968</v>
      </c>
    </row>
    <row r="74" customFormat="false" ht="14.1" hidden="false" customHeight="true" outlineLevel="0" collapsed="false">
      <c r="A74" s="76" t="n">
        <v>34.85</v>
      </c>
      <c r="B74" s="77" t="n">
        <f aca="false">IF(A74-$E$3&lt;0,0,A74-$E$3)</f>
        <v>3.29</v>
      </c>
      <c r="C74" s="70" t="n">
        <v>0</v>
      </c>
      <c r="D74" s="78" t="n">
        <v>1.76075261379036</v>
      </c>
      <c r="E74" s="78" t="n">
        <v>3.498116234713</v>
      </c>
      <c r="F74" s="78" t="n">
        <v>5.21209985843703</v>
      </c>
      <c r="G74" s="78" t="n">
        <v>6.88188366652655</v>
      </c>
      <c r="H74" s="78" t="n">
        <v>8.5075016214308</v>
      </c>
      <c r="I74" s="78" t="n">
        <v>10.0955404461927</v>
      </c>
      <c r="J74" s="78" t="n">
        <v>11.6674859192689</v>
      </c>
      <c r="K74" s="78" t="n">
        <v>13.2415913147852</v>
      </c>
      <c r="L74" s="78" t="n">
        <v>14.7925395229515</v>
      </c>
      <c r="M74" s="78" t="n">
        <v>16.320330627492</v>
      </c>
      <c r="N74" s="78" t="n">
        <v>17.8249629026247</v>
      </c>
      <c r="O74" s="78" t="n">
        <v>19.3064327144054</v>
      </c>
      <c r="P74" s="78" t="n">
        <v>20.7647344152245</v>
      </c>
      <c r="Q74" s="78" t="n">
        <v>22.2136518084879</v>
      </c>
      <c r="R74" s="78" t="n">
        <v>23.6440270157943</v>
      </c>
      <c r="S74" s="78" t="n">
        <v>25.0533655382072</v>
      </c>
      <c r="T74" s="78" t="n">
        <v>26.4416198404306</v>
      </c>
      <c r="U74" s="78" t="n">
        <v>27.8087392747924</v>
      </c>
      <c r="V74" s="78" t="n">
        <v>29.1546699019965</v>
      </c>
      <c r="W74" s="78" t="n">
        <v>30.4793542979841</v>
      </c>
      <c r="X74" s="78" t="n">
        <v>31.7827313455173</v>
      </c>
      <c r="Y74" s="78" t="n">
        <v>33.0647360089242</v>
      </c>
      <c r="Z74" s="78" t="n">
        <v>34.3252990902489</v>
      </c>
      <c r="AA74" s="78" t="n">
        <v>35.5643469648206</v>
      </c>
      <c r="AB74" s="78" t="n">
        <v>36.7818012939945</v>
      </c>
      <c r="AC74" s="78" t="n">
        <v>37.9775787125104</v>
      </c>
      <c r="AD74" s="78" t="n">
        <v>39.151590487561</v>
      </c>
      <c r="AE74" s="78" t="n">
        <v>40.3037421462458</v>
      </c>
      <c r="AF74" s="78" t="n">
        <v>41.4339330676008</v>
      </c>
      <c r="AG74" s="78" t="n">
        <v>42.5420560348217</v>
      </c>
      <c r="AH74" s="78" t="n">
        <v>43.627996742621</v>
      </c>
      <c r="AI74" s="78" t="n">
        <v>44.6916332538563</v>
      </c>
      <c r="AJ74" s="78" t="n">
        <v>45.7328353986093</v>
      </c>
      <c r="AK74" s="78" t="n">
        <v>46.7514641077473</v>
      </c>
      <c r="AL74" s="78" t="n">
        <v>47.7473706716139</v>
      </c>
      <c r="AM74" s="78" t="n">
        <v>48.7203959128247</v>
      </c>
      <c r="AN74" s="78" t="n">
        <v>49.670369260101</v>
      </c>
      <c r="AO74" s="78" t="n">
        <v>50.5971077075732</v>
      </c>
      <c r="AP74" s="78" t="n">
        <v>51.5004146409061</v>
      </c>
      <c r="AQ74" s="78" t="n">
        <v>52.3800785077614</v>
      </c>
      <c r="AR74" s="78" t="n">
        <v>53.2358713053219</v>
      </c>
      <c r="AS74" s="78" t="n">
        <v>54.0675468515494</v>
      </c>
      <c r="AT74" s="78" t="n">
        <v>54.874838799155</v>
      </c>
      <c r="AU74" s="78" t="n">
        <v>55.657458341372</v>
      </c>
      <c r="AV74" s="78" t="n">
        <v>56.4150915458009</v>
      </c>
      <c r="AW74" s="78" t="n">
        <v>57.1473962357835</v>
      </c>
      <c r="AX74" s="78" t="n">
        <v>57.9841046681631</v>
      </c>
      <c r="AY74" s="78" t="n">
        <v>58.806814745748</v>
      </c>
      <c r="AZ74" s="78" t="n">
        <v>59.6067276749605</v>
      </c>
      <c r="BA74" s="78" t="n">
        <v>60.3831742075528</v>
      </c>
      <c r="BB74" s="78" t="n">
        <v>61.1354224272725</v>
      </c>
      <c r="BC74" s="78" t="n">
        <v>61.8626673086877</v>
      </c>
      <c r="BD74" s="78" t="n">
        <v>62.5640176638789</v>
      </c>
      <c r="BE74" s="78" t="n">
        <v>63.2384795709949</v>
      </c>
      <c r="BF74" s="78" t="n">
        <v>63.884934961919</v>
      </c>
      <c r="BG74" s="78" t="n">
        <v>64.5021133818789</v>
      </c>
      <c r="BH74" s="78" t="n">
        <v>65.0885538344633</v>
      </c>
      <c r="BI74" s="78" t="n">
        <v>65.642551724891</v>
      </c>
      <c r="BJ74" s="78" t="n">
        <v>66.162082451104</v>
      </c>
      <c r="BK74" s="78" t="n">
        <v>66.6446864619054</v>
      </c>
      <c r="BL74" s="78" t="n">
        <v>67.0872864194463</v>
      </c>
      <c r="BM74" s="78" t="n">
        <v>67.4858738972532</v>
      </c>
      <c r="BN74" s="78" t="n">
        <v>67.8349131986871</v>
      </c>
      <c r="BO74" s="78" t="n">
        <v>68.1260083338789</v>
      </c>
      <c r="BP74" s="78" t="n">
        <v>68.3439007518789</v>
      </c>
      <c r="BQ74" s="78"/>
      <c r="BR74" s="78"/>
      <c r="BS74" s="78"/>
      <c r="BT74" s="78"/>
      <c r="BU74" s="82"/>
      <c r="BV74" s="66" t="n">
        <f aca="false">MAX(C74:BU74)</f>
        <v>68.3439007518789</v>
      </c>
    </row>
    <row r="75" customFormat="false" ht="14.1" hidden="false" customHeight="true" outlineLevel="0" collapsed="false">
      <c r="A75" s="76" t="n">
        <v>34.9</v>
      </c>
      <c r="B75" s="77" t="n">
        <f aca="false">IF(A75-$E$3&lt;0,0,A75-$E$3)</f>
        <v>3.34</v>
      </c>
      <c r="C75" s="70" t="n">
        <v>0</v>
      </c>
      <c r="D75" s="78" t="n">
        <v>1.77396265563918</v>
      </c>
      <c r="E75" s="78" t="n">
        <v>3.52471577193123</v>
      </c>
      <c r="F75" s="78" t="n">
        <v>5.25226817001829</v>
      </c>
      <c r="G75" s="78" t="n">
        <v>6.93741076616531</v>
      </c>
      <c r="H75" s="78" t="n">
        <v>8.57761868047967</v>
      </c>
      <c r="I75" s="78" t="n">
        <v>10.1805225296684</v>
      </c>
      <c r="J75" s="78" t="n">
        <v>11.7624137836439</v>
      </c>
      <c r="K75" s="78" t="n">
        <v>13.3507905200213</v>
      </c>
      <c r="L75" s="78" t="n">
        <v>14.9161877609907</v>
      </c>
      <c r="M75" s="78" t="n">
        <v>16.4586058071881</v>
      </c>
      <c r="N75" s="78" t="n">
        <v>17.9780432293489</v>
      </c>
      <c r="O75" s="78" t="n">
        <v>19.474496775624</v>
      </c>
      <c r="P75" s="78" t="n">
        <v>20.9479612725794</v>
      </c>
      <c r="Q75" s="78" t="n">
        <v>22.408866192918</v>
      </c>
      <c r="R75" s="78" t="n">
        <v>23.8544236649467</v>
      </c>
      <c r="S75" s="78" t="n">
        <v>25.2791161751277</v>
      </c>
      <c r="T75" s="78" t="n">
        <v>26.6828979421073</v>
      </c>
      <c r="U75" s="78" t="n">
        <v>28.0657202273784</v>
      </c>
      <c r="V75" s="78" t="n">
        <v>29.4275311683527</v>
      </c>
      <c r="W75" s="78" t="n">
        <v>30.7682755987649</v>
      </c>
      <c r="X75" s="78" t="n">
        <v>32.0878948551685</v>
      </c>
      <c r="Y75" s="78" t="n">
        <v>33.3863265681353</v>
      </c>
      <c r="Z75" s="78" t="n">
        <v>34.6635044365957</v>
      </c>
      <c r="AA75" s="78" t="n">
        <v>35.9193579835625</v>
      </c>
      <c r="AB75" s="78" t="n">
        <v>37.1538122912509</v>
      </c>
      <c r="AC75" s="78" t="n">
        <v>38.3667877133438</v>
      </c>
      <c r="AD75" s="78" t="n">
        <v>39.558199561849</v>
      </c>
      <c r="AE75" s="78" t="n">
        <v>40.7279577656357</v>
      </c>
      <c r="AF75" s="78" t="n">
        <v>41.8759664973248</v>
      </c>
      <c r="AG75" s="78" t="n">
        <v>43.0021237647206</v>
      </c>
      <c r="AH75" s="78" t="n">
        <v>44.1063209623981</v>
      </c>
      <c r="AI75" s="78" t="n">
        <v>45.188442378383</v>
      </c>
      <c r="AJ75" s="78" t="n">
        <v>46.2483646500578</v>
      </c>
      <c r="AK75" s="78" t="n">
        <v>47.2859561624698</v>
      </c>
      <c r="AL75" s="78" t="n">
        <v>48.3010763810665</v>
      </c>
      <c r="AM75" s="78" t="n">
        <v>49.2935751095023</v>
      </c>
      <c r="AN75" s="78" t="n">
        <v>50.2632916614833</v>
      </c>
      <c r="AO75" s="78" t="n">
        <v>51.2100539335772</v>
      </c>
      <c r="AP75" s="78" t="n">
        <v>52.1336773634134</v>
      </c>
      <c r="AQ75" s="78" t="n">
        <v>53.0339637546145</v>
      </c>
      <c r="AR75" s="78" t="n">
        <v>53.9106999459644</v>
      </c>
      <c r="AS75" s="78" t="n">
        <v>54.7636562975265</v>
      </c>
      <c r="AT75" s="78" t="n">
        <v>55.5925849603684</v>
      </c>
      <c r="AU75" s="78" t="n">
        <v>56.3972178888565</v>
      </c>
      <c r="AV75" s="78" t="n">
        <v>57.1772645445908</v>
      </c>
      <c r="AW75" s="78" t="n">
        <v>57.9324092282279</v>
      </c>
      <c r="AX75" s="78" t="n">
        <v>58.6954306601674</v>
      </c>
      <c r="AY75" s="78" t="n">
        <v>59.5401821238678</v>
      </c>
      <c r="AZ75" s="78" t="n">
        <v>60.3627551790221</v>
      </c>
      <c r="BA75" s="78" t="n">
        <v>61.162534882671</v>
      </c>
      <c r="BB75" s="78" t="n">
        <v>61.9388520980298</v>
      </c>
      <c r="BC75" s="78" t="n">
        <v>62.6909750307471</v>
      </c>
      <c r="BD75" s="78" t="n">
        <v>63.418098789468</v>
      </c>
      <c r="BE75" s="78" t="n">
        <v>64.1193323347004</v>
      </c>
      <c r="BF75" s="78" t="n">
        <v>64.7936819101306</v>
      </c>
      <c r="BG75" s="78" t="n">
        <v>65.4400296338566</v>
      </c>
      <c r="BH75" s="78" t="n">
        <v>66.0571052627003</v>
      </c>
      <c r="BI75" s="78" t="n">
        <v>66.6434480435795</v>
      </c>
      <c r="BJ75" s="78" t="n">
        <v>67.1973536656133</v>
      </c>
      <c r="BK75" s="78" t="n">
        <v>67.7167978639415</v>
      </c>
      <c r="BL75" s="78" t="n">
        <v>68.1993214970055</v>
      </c>
      <c r="BM75" s="78" t="n">
        <v>68.6418477394874</v>
      </c>
      <c r="BN75" s="78" t="n">
        <v>69.0403688325173</v>
      </c>
      <c r="BO75" s="78" t="n">
        <v>69.389350001427</v>
      </c>
      <c r="BP75" s="78" t="n">
        <v>69.6803966547003</v>
      </c>
      <c r="BQ75" s="78" t="n">
        <v>69.8982527827003</v>
      </c>
      <c r="BR75" s="78"/>
      <c r="BS75" s="78"/>
      <c r="BT75" s="78"/>
      <c r="BU75" s="82"/>
      <c r="BV75" s="66" t="n">
        <f aca="false">MAX(C75:BU75)</f>
        <v>69.8982527827003</v>
      </c>
    </row>
    <row r="76" customFormat="false" ht="14.1" hidden="false" customHeight="true" outlineLevel="0" collapsed="false">
      <c r="A76" s="76" t="n">
        <v>34.95</v>
      </c>
      <c r="B76" s="77" t="n">
        <f aca="false">IF(A76-$E$3&lt;0,0,A76-$E$3)</f>
        <v>3.39</v>
      </c>
      <c r="C76" s="70" t="n">
        <v>0</v>
      </c>
      <c r="D76" s="78" t="n">
        <v>1.78706622071622</v>
      </c>
      <c r="E76" s="78" t="n">
        <v>3.55109840202858</v>
      </c>
      <c r="F76" s="78" t="n">
        <v>5.29210519591387</v>
      </c>
      <c r="G76" s="78" t="n">
        <v>6.99246357593676</v>
      </c>
      <c r="H76" s="78" t="n">
        <v>8.64712771698233</v>
      </c>
      <c r="I76" s="78" t="n">
        <v>10.2647570975849</v>
      </c>
      <c r="J76" s="78" t="n">
        <v>11.8565243332841</v>
      </c>
      <c r="K76" s="78" t="n">
        <v>13.4590399880944</v>
      </c>
      <c r="L76" s="78" t="n">
        <v>15.0387499014468</v>
      </c>
      <c r="M76" s="78" t="n">
        <v>16.5956545735664</v>
      </c>
      <c r="N76" s="78" t="n">
        <v>18.1297528495859</v>
      </c>
      <c r="O76" s="78" t="n">
        <v>19.6410418323787</v>
      </c>
      <c r="P76" s="78" t="n">
        <v>21.1295167895548</v>
      </c>
      <c r="Q76" s="78" t="n">
        <v>22.6022982441629</v>
      </c>
      <c r="R76" s="78" t="n">
        <v>24.0628821071198</v>
      </c>
      <c r="S76" s="78" t="n">
        <v>25.5027685789778</v>
      </c>
      <c r="T76" s="78" t="n">
        <v>26.921913534817</v>
      </c>
      <c r="U76" s="78" t="n">
        <v>28.3202700372163</v>
      </c>
      <c r="V76" s="78" t="n">
        <v>29.6977881805815</v>
      </c>
      <c r="W76" s="78" t="n">
        <v>31.0544149238968</v>
      </c>
      <c r="X76" s="78" t="n">
        <v>32.390093910792</v>
      </c>
      <c r="Y76" s="78" t="n">
        <v>33.7047652756854</v>
      </c>
      <c r="Z76" s="78" t="n">
        <v>34.9983654346106</v>
      </c>
      <c r="AA76" s="78" t="n">
        <v>36.2708268591662</v>
      </c>
      <c r="AB76" s="78" t="n">
        <v>37.522077831827</v>
      </c>
      <c r="AC76" s="78" t="n">
        <v>38.752042180629</v>
      </c>
      <c r="AD76" s="78" t="n">
        <v>39.9606389909759</v>
      </c>
      <c r="AE76" s="78" t="n">
        <v>41.1477822920104</v>
      </c>
      <c r="AF76" s="78" t="n">
        <v>42.3133807146367</v>
      </c>
      <c r="AG76" s="78" t="n">
        <v>43.4573371178661</v>
      </c>
      <c r="AH76" s="78" t="n">
        <v>44.5795481796708</v>
      </c>
      <c r="AI76" s="78" t="n">
        <v>45.6799039479555</v>
      </c>
      <c r="AJ76" s="78" t="n">
        <v>46.7582873465839</v>
      </c>
      <c r="AK76" s="78" t="n">
        <v>47.8145736305864</v>
      </c>
      <c r="AL76" s="78" t="n">
        <v>48.8486297837232</v>
      </c>
      <c r="AM76" s="78" t="n">
        <v>49.8603138504219</v>
      </c>
      <c r="AN76" s="78" t="n">
        <v>50.8494741927294</v>
      </c>
      <c r="AO76" s="78" t="n">
        <v>51.8159486612387</v>
      </c>
      <c r="AP76" s="78" t="n">
        <v>52.7595636669106</v>
      </c>
      <c r="AQ76" s="78" t="n">
        <v>53.6801331382082</v>
      </c>
      <c r="AR76" s="78" t="n">
        <v>54.5774573448754</v>
      </c>
      <c r="AS76" s="78" t="n">
        <v>55.4513215658573</v>
      </c>
      <c r="AT76" s="78" t="n">
        <v>56.3014945740601</v>
      </c>
      <c r="AU76" s="78" t="n">
        <v>57.1277269045985</v>
      </c>
      <c r="AV76" s="78" t="n">
        <v>57.9297488654733</v>
      </c>
      <c r="AW76" s="78" t="n">
        <v>58.707268239735</v>
      </c>
      <c r="AX76" s="78" t="n">
        <v>59.4599676153579</v>
      </c>
      <c r="AY76" s="78" t="n">
        <v>60.2628891120685</v>
      </c>
      <c r="AZ76" s="78" t="n">
        <v>61.1074998589072</v>
      </c>
      <c r="BA76" s="78" t="n">
        <v>61.929935891631</v>
      </c>
      <c r="BB76" s="78" t="n">
        <v>62.7295823697162</v>
      </c>
      <c r="BC76" s="78" t="n">
        <v>63.5057702678417</v>
      </c>
      <c r="BD76" s="78" t="n">
        <v>64.2577679135566</v>
      </c>
      <c r="BE76" s="78" t="n">
        <v>64.9847705495832</v>
      </c>
      <c r="BF76" s="78" t="n">
        <v>65.6858872848566</v>
      </c>
      <c r="BG76" s="78" t="n">
        <v>66.3601245286012</v>
      </c>
      <c r="BH76" s="78" t="n">
        <v>67.0063645851291</v>
      </c>
      <c r="BI76" s="78" t="n">
        <v>67.6233374228566</v>
      </c>
      <c r="BJ76" s="78" t="n">
        <v>68.2095825320305</v>
      </c>
      <c r="BK76" s="78" t="n">
        <v>68.7633958856704</v>
      </c>
      <c r="BL76" s="78" t="n">
        <v>69.2827535561138</v>
      </c>
      <c r="BM76" s="78" t="n">
        <v>69.7651968114405</v>
      </c>
      <c r="BN76" s="78" t="n">
        <v>70.2076493388633</v>
      </c>
      <c r="BO76" s="78" t="n">
        <v>70.6061040471162</v>
      </c>
      <c r="BP76" s="78" t="n">
        <v>70.9550270835019</v>
      </c>
      <c r="BQ76" s="78" t="n">
        <v>71.2460252548566</v>
      </c>
      <c r="BR76" s="78" t="n">
        <v>71.4638450928567</v>
      </c>
      <c r="BS76" s="78"/>
      <c r="BT76" s="78"/>
      <c r="BU76" s="82"/>
      <c r="BV76" s="66" t="n">
        <f aca="false">MAX(C76:BU76)</f>
        <v>71.4638450928567</v>
      </c>
    </row>
    <row r="77" customFormat="false" ht="14.1" hidden="false" customHeight="true" outlineLevel="0" collapsed="false">
      <c r="A77" s="76" t="n">
        <v>35</v>
      </c>
      <c r="B77" s="77" t="n">
        <f aca="false">IF(A77-$E$3&lt;0,0,A77-$E$3)</f>
        <v>3.44</v>
      </c>
      <c r="C77" s="119" t="n">
        <v>0</v>
      </c>
      <c r="D77" s="78" t="n">
        <v>1.80006563574229</v>
      </c>
      <c r="E77" s="78" t="n">
        <v>3.5772689223395</v>
      </c>
      <c r="F77" s="78" t="n">
        <v>5.33161834774715</v>
      </c>
      <c r="G77" s="78" t="n">
        <v>7.04705305610643</v>
      </c>
      <c r="H77" s="78" t="n">
        <v>8.71604296712364</v>
      </c>
      <c r="I77" s="78" t="n">
        <v>10.3482618608991</v>
      </c>
      <c r="J77" s="78" t="n">
        <v>11.949836625909</v>
      </c>
      <c r="K77" s="78" t="n">
        <v>13.5663620713461</v>
      </c>
      <c r="L77" s="78" t="n">
        <v>15.1602517363967</v>
      </c>
      <c r="M77" s="78" t="n">
        <v>16.7315063049757</v>
      </c>
      <c r="N77" s="78" t="n">
        <v>18.2801248762816</v>
      </c>
      <c r="O77" s="78" t="n">
        <v>19.8061048827315</v>
      </c>
      <c r="P77" s="78" t="n">
        <v>21.309442002496</v>
      </c>
      <c r="Q77" s="78" t="n">
        <v>22.79399191628</v>
      </c>
      <c r="R77" s="78" t="n">
        <v>24.2694505394723</v>
      </c>
      <c r="S77" s="78" t="n">
        <v>25.7243753608455</v>
      </c>
      <c r="T77" s="78" t="n">
        <v>27.1587238215207</v>
      </c>
      <c r="U77" s="78" t="n">
        <v>28.5724506851061</v>
      </c>
      <c r="V77" s="78" t="n">
        <v>29.9655078923238</v>
      </c>
      <c r="W77" s="78" t="n">
        <v>31.3378444050412</v>
      </c>
      <c r="X77" s="78" t="n">
        <v>32.6894060387124</v>
      </c>
      <c r="Y77" s="78" t="n">
        <v>34.0201352821198</v>
      </c>
      <c r="Z77" s="78" t="n">
        <v>35.3299711031738</v>
      </c>
      <c r="AA77" s="78" t="n">
        <v>36.6188487393806</v>
      </c>
      <c r="AB77" s="78" t="n">
        <v>37.886699471413</v>
      </c>
      <c r="AC77" s="78" t="n">
        <v>39.1334503780223</v>
      </c>
      <c r="AD77" s="78" t="n">
        <v>40.3590240703028</v>
      </c>
      <c r="AE77" s="78" t="n">
        <v>41.5633384030541</v>
      </c>
      <c r="AF77" s="78" t="n">
        <v>42.7463061606822</v>
      </c>
      <c r="AG77" s="78" t="n">
        <v>43.9078347147254</v>
      </c>
      <c r="AH77" s="78" t="n">
        <v>45.0478256496723</v>
      </c>
      <c r="AI77" s="78" t="n">
        <v>46.1661743532566</v>
      </c>
      <c r="AJ77" s="78" t="n">
        <v>47.2627695668348</v>
      </c>
      <c r="AK77" s="78" t="n">
        <v>48.3374928907786</v>
      </c>
      <c r="AL77" s="78" t="n">
        <v>49.3902182390093</v>
      </c>
      <c r="AM77" s="78" t="n">
        <v>50.4208112358395</v>
      </c>
      <c r="AN77" s="78" t="n">
        <v>51.4291285471405</v>
      </c>
      <c r="AO77" s="78" t="n">
        <v>52.4150171364679</v>
      </c>
      <c r="AP77" s="78" t="n">
        <v>53.3783134351013</v>
      </c>
      <c r="AQ77" s="78" t="n">
        <v>54.3188424129115</v>
      </c>
      <c r="AR77" s="78" t="n">
        <v>55.2364165344655</v>
      </c>
      <c r="AS77" s="78" t="n">
        <v>56.1308345816927</v>
      </c>
      <c r="AT77" s="78" t="n">
        <v>57.0018803205991</v>
      </c>
      <c r="AU77" s="78" t="n">
        <v>57.8493209847183</v>
      </c>
      <c r="AV77" s="78" t="n">
        <v>58.6729055419314</v>
      </c>
      <c r="AW77" s="78" t="n">
        <v>59.4723627035865</v>
      </c>
      <c r="AX77" s="78" t="n">
        <v>60.2473986249537</v>
      </c>
      <c r="AY77" s="78" t="n">
        <v>60.9976942332204</v>
      </c>
      <c r="AZ77" s="78" t="n">
        <v>61.8414949122338</v>
      </c>
      <c r="BA77" s="78" t="n">
        <v>62.6859649422109</v>
      </c>
      <c r="BB77" s="78" t="n">
        <v>63.5082639525041</v>
      </c>
      <c r="BC77" s="78" t="n">
        <v>64.3077772050257</v>
      </c>
      <c r="BD77" s="78" t="n">
        <v>65.0838357859178</v>
      </c>
      <c r="BE77" s="78" t="n">
        <v>65.8357081446304</v>
      </c>
      <c r="BF77" s="78" t="n">
        <v>66.5625896579626</v>
      </c>
      <c r="BG77" s="78" t="n">
        <v>67.2635895832771</v>
      </c>
      <c r="BH77" s="78" t="n">
        <v>67.937714495336</v>
      </c>
      <c r="BI77" s="78" t="n">
        <v>68.5838468846658</v>
      </c>
      <c r="BJ77" s="78" t="n">
        <v>69.2007169312771</v>
      </c>
      <c r="BK77" s="78" t="n">
        <v>69.7868643687457</v>
      </c>
      <c r="BL77" s="78" t="n">
        <v>70.3405854539918</v>
      </c>
      <c r="BM77" s="78" t="n">
        <v>70.8598565965503</v>
      </c>
      <c r="BN77" s="78" t="n">
        <v>71.3422194741396</v>
      </c>
      <c r="BO77" s="78" t="n">
        <v>71.7845982865034</v>
      </c>
      <c r="BP77" s="78" t="n">
        <v>72.1829866099793</v>
      </c>
      <c r="BQ77" s="78" t="n">
        <v>72.5318515138409</v>
      </c>
      <c r="BR77" s="78" t="n">
        <v>72.8228012032771</v>
      </c>
      <c r="BS77" s="78" t="n">
        <v>73.0405847512771</v>
      </c>
      <c r="BT77" s="78"/>
      <c r="BU77" s="82"/>
      <c r="BV77" s="66" t="n">
        <f aca="false">MAX(C77:BU77)</f>
        <v>73.0405847512771</v>
      </c>
    </row>
    <row r="78" customFormat="false" ht="14.1" hidden="false" customHeight="true" outlineLevel="0" collapsed="false">
      <c r="A78" s="76" t="n">
        <v>35.05</v>
      </c>
      <c r="B78" s="77" t="n">
        <f aca="false">IF(A78-$E$3&lt;0,0,A78-$E$3)</f>
        <v>3.49</v>
      </c>
      <c r="C78" s="119"/>
      <c r="D78" s="89" t="n">
        <v>1.8129631425299</v>
      </c>
      <c r="E78" s="78" t="n">
        <v>3.60323195314866</v>
      </c>
      <c r="F78" s="78" t="n">
        <v>5.37081476072776</v>
      </c>
      <c r="G78" s="78" t="n">
        <v>7.10118974706307</v>
      </c>
      <c r="H78" s="78" t="n">
        <v>8.78437811610122</v>
      </c>
      <c r="I78" s="78" t="n">
        <v>10.431053839014</v>
      </c>
      <c r="J78" s="78" t="n">
        <v>12.0423689823357</v>
      </c>
      <c r="K78" s="78" t="n">
        <v>13.6727782510084</v>
      </c>
      <c r="L78" s="78" t="n">
        <v>15.280718045163</v>
      </c>
      <c r="M78" s="78" t="n">
        <v>16.8661892177971</v>
      </c>
      <c r="N78" s="78" t="n">
        <v>18.4291911034672</v>
      </c>
      <c r="O78" s="78" t="n">
        <v>19.9697214409474</v>
      </c>
      <c r="P78" s="78" t="n">
        <v>21.4877762908875</v>
      </c>
      <c r="Q78" s="78" t="n">
        <v>22.9839893757328</v>
      </c>
      <c r="R78" s="78" t="n">
        <v>24.474175184158</v>
      </c>
      <c r="S78" s="78" t="n">
        <v>25.9439869594255</v>
      </c>
      <c r="T78" s="78" t="n">
        <v>27.3933836247854</v>
      </c>
      <c r="U78" s="78" t="n">
        <v>28.8223215521088</v>
      </c>
      <c r="V78" s="78" t="n">
        <v>30.2307544259577</v>
      </c>
      <c r="W78" s="78" t="n">
        <v>31.618633097937</v>
      </c>
      <c r="X78" s="78" t="n">
        <v>32.98590543044</v>
      </c>
      <c r="Y78" s="78" t="n">
        <v>34.3325161287885</v>
      </c>
      <c r="Z78" s="78" t="n">
        <v>35.6584065606586</v>
      </c>
      <c r="AA78" s="78" t="n">
        <v>36.9635145615498</v>
      </c>
      <c r="AB78" s="78" t="n">
        <v>38.2477742249036</v>
      </c>
      <c r="AC78" s="78" t="n">
        <v>39.5111156753082</v>
      </c>
      <c r="AD78" s="78" t="n">
        <v>40.7534648230238</v>
      </c>
      <c r="AE78" s="78" t="n">
        <v>41.97474309784</v>
      </c>
      <c r="AF78" s="78" t="n">
        <v>43.174867160008</v>
      </c>
      <c r="AG78" s="78" t="n">
        <v>44.353748585687</v>
      </c>
      <c r="AH78" s="78" t="n">
        <v>45.5112935239889</v>
      </c>
      <c r="AI78" s="78" t="n">
        <v>46.6474023222871</v>
      </c>
      <c r="AJ78" s="78" t="n">
        <v>47.761969115969</v>
      </c>
      <c r="AK78" s="78" t="n">
        <v>48.8548813782396</v>
      </c>
      <c r="AL78" s="78" t="n">
        <v>49.9260194249014</v>
      </c>
      <c r="AM78" s="78" t="n">
        <v>50.9752558682365</v>
      </c>
      <c r="AN78" s="78" t="n">
        <v>52.0024550131515</v>
      </c>
      <c r="AO78" s="78" t="n">
        <v>53.0074721875998</v>
      </c>
      <c r="AP78" s="78" t="n">
        <v>53.9901529979087</v>
      </c>
      <c r="AQ78" s="78" t="n">
        <v>54.9503324979615</v>
      </c>
      <c r="AR78" s="78" t="n">
        <v>55.8878342591425</v>
      </c>
      <c r="AS78" s="78" t="n">
        <v>56.8024693254476</v>
      </c>
      <c r="AT78" s="78" t="n">
        <v>57.6940350350754</v>
      </c>
      <c r="AU78" s="78" t="n">
        <v>58.5623136859775</v>
      </c>
      <c r="AV78" s="78" t="n">
        <v>59.4070710180449</v>
      </c>
      <c r="AW78" s="78" t="n">
        <v>60.228054478551</v>
      </c>
      <c r="AX78" s="78" t="n">
        <v>61.0249912297673</v>
      </c>
      <c r="AY78" s="78" t="n">
        <v>61.7975858477703</v>
      </c>
      <c r="AZ78" s="78" t="n">
        <v>62.5652278638192</v>
      </c>
      <c r="BA78" s="78" t="n">
        <v>63.4311570923761</v>
      </c>
      <c r="BB78" s="78" t="n">
        <v>64.2754864054915</v>
      </c>
      <c r="BC78" s="78" t="n">
        <v>65.0976483933542</v>
      </c>
      <c r="BD78" s="78" t="n">
        <v>65.8970284203121</v>
      </c>
      <c r="BE78" s="78" t="n">
        <v>66.6729576839709</v>
      </c>
      <c r="BF78" s="78" t="n">
        <v>67.424704755681</v>
      </c>
      <c r="BG78" s="78" t="n">
        <v>68.1514651463189</v>
      </c>
      <c r="BH78" s="78" t="n">
        <v>68.8523482616745</v>
      </c>
      <c r="BI78" s="78" t="n">
        <v>69.5263608420478</v>
      </c>
      <c r="BJ78" s="78" t="n">
        <v>70.1723855641794</v>
      </c>
      <c r="BK78" s="78" t="n">
        <v>70.7891528196745</v>
      </c>
      <c r="BL78" s="78" t="n">
        <v>71.3752025854379</v>
      </c>
      <c r="BM78" s="78" t="n">
        <v>71.9288314022901</v>
      </c>
      <c r="BN78" s="78" t="n">
        <v>72.4480160169638</v>
      </c>
      <c r="BO78" s="78" t="n">
        <v>72.9302985168157</v>
      </c>
      <c r="BP78" s="78" t="n">
        <v>73.3726036141204</v>
      </c>
      <c r="BQ78" s="78" t="n">
        <v>73.7709255528194</v>
      </c>
      <c r="BR78" s="78" t="n">
        <v>74.1197323241568</v>
      </c>
      <c r="BS78" s="78" t="n">
        <v>74.4106335316745</v>
      </c>
      <c r="BT78" s="78" t="n">
        <v>74.6283807896745</v>
      </c>
      <c r="BU78" s="82"/>
      <c r="BV78" s="66" t="n">
        <f aca="false">MAX(C78:BU78)</f>
        <v>74.6283807896745</v>
      </c>
    </row>
    <row r="79" customFormat="false" ht="14.1" hidden="false" customHeight="true" outlineLevel="0" collapsed="false">
      <c r="A79" s="76" t="n">
        <v>35.1</v>
      </c>
      <c r="B79" s="77" t="n">
        <f aca="false">IF(A79-$E$3&lt;0,0,A79-$E$3)</f>
        <v>3.54</v>
      </c>
      <c r="C79" s="119"/>
      <c r="D79" s="89"/>
      <c r="E79" s="78" t="n">
        <v>3.62899194672246</v>
      </c>
      <c r="F79" s="78" t="n">
        <v>5.40970130788956</v>
      </c>
      <c r="G79" s="78" t="n">
        <v>7.1548837914421</v>
      </c>
      <c r="H79" s="78" t="n">
        <v>8.85214632739554</v>
      </c>
      <c r="I79" s="78" t="n">
        <v>10.513149396764</v>
      </c>
      <c r="J79" s="78" t="n">
        <v>12.1380556149797</v>
      </c>
      <c r="K79" s="78" t="n">
        <v>13.7783091838739</v>
      </c>
      <c r="L79" s="78" t="n">
        <v>15.400172648933</v>
      </c>
      <c r="M79" s="78" t="n">
        <v>16.9997304295134</v>
      </c>
      <c r="N79" s="78" t="n">
        <v>18.5769820782966</v>
      </c>
      <c r="O79" s="78" t="n">
        <v>20.1319256190381</v>
      </c>
      <c r="P79" s="78" t="n">
        <v>21.6645574689687</v>
      </c>
      <c r="Q79" s="78" t="n">
        <v>23.1748723561847</v>
      </c>
      <c r="R79" s="78" t="n">
        <v>24.6771003994172</v>
      </c>
      <c r="S79" s="78" t="n">
        <v>26.1616517641539</v>
      </c>
      <c r="T79" s="78" t="n">
        <v>27.6259455227829</v>
      </c>
      <c r="U79" s="78" t="n">
        <v>29.0699395693131</v>
      </c>
      <c r="V79" s="78" t="n">
        <v>30.4935892371249</v>
      </c>
      <c r="W79" s="78" t="n">
        <v>31.896847162785</v>
      </c>
      <c r="X79" s="78" t="n">
        <v>33.2796631401345</v>
      </c>
      <c r="Y79" s="78" t="n">
        <v>34.6419839637552</v>
      </c>
      <c r="Z79" s="78" t="n">
        <v>35.983753260819</v>
      </c>
      <c r="AA79" s="78" t="n">
        <v>37.3049113102081</v>
      </c>
      <c r="AB79" s="78" t="n">
        <v>38.6053948476623</v>
      </c>
      <c r="AC79" s="78" t="n">
        <v>39.8851368555615</v>
      </c>
      <c r="AD79" s="78" t="n">
        <v>41.1440663357738</v>
      </c>
      <c r="AE79" s="78" t="n">
        <v>42.3821080638079</v>
      </c>
      <c r="AF79" s="78" t="n">
        <v>43.5991823222757</v>
      </c>
      <c r="AG79" s="78" t="n">
        <v>44.7952046114077</v>
      </c>
      <c r="AH79" s="78" t="n">
        <v>45.9700853340602</v>
      </c>
      <c r="AI79" s="78" t="n">
        <v>47.1237294522935</v>
      </c>
      <c r="AJ79" s="78" t="n">
        <v>48.2560361121872</v>
      </c>
      <c r="AK79" s="78" t="n">
        <v>49.3668982330696</v>
      </c>
      <c r="AL79" s="78" t="n">
        <v>50.4562020567639</v>
      </c>
      <c r="AM79" s="78" t="n">
        <v>51.5238266517767</v>
      </c>
      <c r="AN79" s="78" t="n">
        <v>52.5696433665486</v>
      </c>
      <c r="AO79" s="78" t="n">
        <v>53.593515224925</v>
      </c>
      <c r="AP79" s="78" t="n">
        <v>54.5952962558578</v>
      </c>
      <c r="AQ79" s="78" t="n">
        <v>55.5748307479605</v>
      </c>
      <c r="AR79" s="78" t="n">
        <v>56.5319524178613</v>
      </c>
      <c r="AS79" s="78" t="n">
        <v>57.4664834792563</v>
      </c>
      <c r="AT79" s="78" t="n">
        <v>58.3782335970592</v>
      </c>
      <c r="AU79" s="78" t="n">
        <v>59.2669987079537</v>
      </c>
      <c r="AV79" s="78" t="n">
        <v>60.1325596848197</v>
      </c>
      <c r="AW79" s="78" t="n">
        <v>60.974680817698</v>
      </c>
      <c r="AX79" s="78" t="n">
        <v>61.7931080779047</v>
      </c>
      <c r="AY79" s="78" t="n">
        <v>62.5875671241943</v>
      </c>
      <c r="AZ79" s="78" t="n">
        <v>63.3577609999785</v>
      </c>
      <c r="BA79" s="78" t="n">
        <v>64.166001665108</v>
      </c>
      <c r="BB79" s="78" t="n">
        <v>65.0317865769373</v>
      </c>
      <c r="BC79" s="78" t="n">
        <v>65.8759751731912</v>
      </c>
      <c r="BD79" s="78" t="n">
        <v>66.6980001386232</v>
      </c>
      <c r="BE79" s="78" t="n">
        <v>67.4972469400175</v>
      </c>
      <c r="BF79" s="78" t="n">
        <v>68.2730468864429</v>
      </c>
      <c r="BG79" s="78" t="n">
        <v>69.0246686711507</v>
      </c>
      <c r="BH79" s="78" t="n">
        <v>69.7513079390942</v>
      </c>
      <c r="BI79" s="78" t="n">
        <v>70.4520742444909</v>
      </c>
      <c r="BJ79" s="78" t="n">
        <v>71.1259744931785</v>
      </c>
      <c r="BK79" s="78" t="n">
        <v>71.7718915481121</v>
      </c>
      <c r="BL79" s="78" t="n">
        <v>72.3885560124909</v>
      </c>
      <c r="BM79" s="78" t="n">
        <v>72.9745081065491</v>
      </c>
      <c r="BN79" s="78" t="n">
        <v>73.5280446550075</v>
      </c>
      <c r="BO79" s="78" t="n">
        <v>74.0471427417963</v>
      </c>
      <c r="BP79" s="78" t="n">
        <v>74.5293448639108</v>
      </c>
      <c r="BQ79" s="78" t="n">
        <v>74.9715762461565</v>
      </c>
      <c r="BR79" s="78" t="n">
        <v>75.3698318000785</v>
      </c>
      <c r="BS79" s="78" t="n">
        <v>75.7185804388918</v>
      </c>
      <c r="BT79" s="78" t="n">
        <v>76.0094331644909</v>
      </c>
      <c r="BU79" s="82" t="n">
        <v>76.227144132491</v>
      </c>
      <c r="BV79" s="66" t="n">
        <f aca="false">MAX(C79:BU79)</f>
        <v>76.227144132491</v>
      </c>
    </row>
    <row r="80" customFormat="false" ht="14.1" hidden="false" customHeight="true" outlineLevel="0" collapsed="false">
      <c r="A80" s="76" t="n">
        <v>35.15</v>
      </c>
      <c r="B80" s="77" t="n">
        <f aca="false">IF(A80-$E$3&lt;0,0,A80-$E$3)</f>
        <v>3.59</v>
      </c>
      <c r="C80" s="119"/>
      <c r="D80" s="89"/>
      <c r="E80" s="78"/>
      <c r="F80" s="78" t="n">
        <v>5.44828461339998</v>
      </c>
      <c r="G80" s="78" t="n">
        <v>7.20814495477768</v>
      </c>
      <c r="H80" s="78" t="n">
        <v>8.91936027008083</v>
      </c>
      <c r="I80" s="78" t="n">
        <v>10.5945642789116</v>
      </c>
      <c r="J80" s="78" t="n">
        <v>12.2339161570875</v>
      </c>
      <c r="K80" s="78" t="n">
        <v>13.8829747458115</v>
      </c>
      <c r="L80" s="78" t="n">
        <v>15.518638461664</v>
      </c>
      <c r="M80" s="78" t="n">
        <v>17.1321560174624</v>
      </c>
      <c r="N80" s="78" t="n">
        <v>18.7235271681244</v>
      </c>
      <c r="O80" s="78" t="n">
        <v>20.2927502026588</v>
      </c>
      <c r="P80" s="78" t="n">
        <v>21.8398218709668</v>
      </c>
      <c r="Q80" s="78" t="n">
        <v>23.3647373059931</v>
      </c>
      <c r="R80" s="78" t="n">
        <v>24.8782687827784</v>
      </c>
      <c r="S80" s="78" t="n">
        <v>26.377416229525</v>
      </c>
      <c r="T80" s="78" t="n">
        <v>27.8564599754685</v>
      </c>
      <c r="U80" s="78" t="n">
        <v>29.315359356687</v>
      </c>
      <c r="V80" s="78" t="n">
        <v>30.7540712671498</v>
      </c>
      <c r="W80" s="78" t="n">
        <v>32.17255003122</v>
      </c>
      <c r="X80" s="78" t="n">
        <v>33.5707472672233</v>
      </c>
      <c r="Y80" s="78" t="n">
        <v>34.9486117412795</v>
      </c>
      <c r="Z80" s="78" t="n">
        <v>36.306089210499</v>
      </c>
      <c r="AA80" s="78" t="n">
        <v>37.6431222545501</v>
      </c>
      <c r="AB80" s="78" t="n">
        <v>38.9596500944825</v>
      </c>
      <c r="AC80" s="78" t="n">
        <v>40.2556083975646</v>
      </c>
      <c r="AD80" s="78" t="n">
        <v>41.5309290667375</v>
      </c>
      <c r="AE80" s="78" t="n">
        <v>42.7855400131204</v>
      </c>
      <c r="AF80" s="78" t="n">
        <v>44.0193649098004</v>
      </c>
      <c r="AG80" s="78" t="n">
        <v>45.2323229249122</v>
      </c>
      <c r="AH80" s="78" t="n">
        <v>46.4243284317515</v>
      </c>
      <c r="AI80" s="78" t="n">
        <v>47.5952906933549</v>
      </c>
      <c r="AJ80" s="78" t="n">
        <v>48.7451135186276</v>
      </c>
      <c r="AK80" s="78" t="n">
        <v>49.873694886681</v>
      </c>
      <c r="AL80" s="78" t="n">
        <v>50.9809265355545</v>
      </c>
      <c r="AM80" s="78" t="n">
        <v>52.0666935109234</v>
      </c>
      <c r="AN80" s="78" t="n">
        <v>53.1308736697142</v>
      </c>
      <c r="AO80" s="78" t="n">
        <v>54.1733371327442</v>
      </c>
      <c r="AP80" s="78" t="n">
        <v>55.1939456795401</v>
      </c>
      <c r="AQ80" s="78" t="n">
        <v>56.1925520773432</v>
      </c>
      <c r="AR80" s="78" t="n">
        <v>57.1689993349165</v>
      </c>
      <c r="AS80" s="78" t="n">
        <v>58.1231198700968</v>
      </c>
      <c r="AT80" s="78" t="n">
        <v>59.0547345779858</v>
      </c>
      <c r="AU80" s="78" t="n">
        <v>59.9636517841704</v>
      </c>
      <c r="AV80" s="78" t="n">
        <v>60.8496660642715</v>
      </c>
      <c r="AW80" s="78" t="n">
        <v>61.7125569072839</v>
      </c>
      <c r="AX80" s="78" t="n">
        <v>62.5520871953612</v>
      </c>
      <c r="AY80" s="78" t="n">
        <v>63.3680014666462</v>
      </c>
      <c r="AZ80" s="78" t="n">
        <v>64.1600239200336</v>
      </c>
      <c r="BA80" s="78" t="n">
        <v>64.9278561108536</v>
      </c>
      <c r="BB80" s="78" t="n">
        <v>65.7776555213985</v>
      </c>
      <c r="BC80" s="78" t="n">
        <v>66.6432961165003</v>
      </c>
      <c r="BD80" s="78" t="n">
        <v>67.4873439958925</v>
      </c>
      <c r="BE80" s="78" t="n">
        <v>68.309231938894</v>
      </c>
      <c r="BF80" s="78" t="n">
        <v>69.1083455147247</v>
      </c>
      <c r="BG80" s="78" t="n">
        <v>69.8840161439167</v>
      </c>
      <c r="BH80" s="78" t="n">
        <v>70.6355126416221</v>
      </c>
      <c r="BI80" s="78" t="n">
        <v>71.3620307868712</v>
      </c>
      <c r="BJ80" s="78" t="n">
        <v>72.0626802823091</v>
      </c>
      <c r="BK80" s="78" t="n">
        <v>72.736468199311</v>
      </c>
      <c r="BL80" s="78" t="n">
        <v>73.3822775870464</v>
      </c>
      <c r="BM80" s="78" t="n">
        <v>73.9988392603091</v>
      </c>
      <c r="BN80" s="78" t="n">
        <v>74.584693682662</v>
      </c>
      <c r="BO80" s="78" t="n">
        <v>75.1381379627265</v>
      </c>
      <c r="BP80" s="78" t="n">
        <v>75.6571495216304</v>
      </c>
      <c r="BQ80" s="78" t="n">
        <v>76.1392712660076</v>
      </c>
      <c r="BR80" s="78" t="n">
        <v>76.5814289331942</v>
      </c>
      <c r="BS80" s="78" t="n">
        <v>76.9796181023393</v>
      </c>
      <c r="BT80" s="78" t="n">
        <v>77.3283086086284</v>
      </c>
      <c r="BU80" s="82" t="n">
        <v>77.6191128523091</v>
      </c>
      <c r="BV80" s="66" t="n">
        <f aca="false">MAX(C80:BU80)</f>
        <v>77.6191128523091</v>
      </c>
    </row>
    <row r="81" customFormat="false" ht="14.1" hidden="false" customHeight="true" outlineLevel="0" collapsed="false">
      <c r="A81" s="76" t="n">
        <v>35.2</v>
      </c>
      <c r="B81" s="77" t="n">
        <f aca="false">IF(A81-$E$3&lt;0,0,A81-$E$3)</f>
        <v>3.64</v>
      </c>
      <c r="C81" s="119"/>
      <c r="D81" s="89"/>
      <c r="E81" s="78"/>
      <c r="F81" s="78"/>
      <c r="G81" s="78" t="n">
        <v>7.26098264480063</v>
      </c>
      <c r="H81" s="78" t="n">
        <v>8.9860321443327</v>
      </c>
      <c r="I81" s="78" t="n">
        <v>10.6753136423555</v>
      </c>
      <c r="J81" s="78" t="n">
        <v>12.3289829938437</v>
      </c>
      <c r="K81" s="78" t="n">
        <v>13.9867940723807</v>
      </c>
      <c r="L81" s="78" t="n">
        <v>15.636137537574</v>
      </c>
      <c r="M81" s="78" t="n">
        <v>17.2634910736292</v>
      </c>
      <c r="N81" s="78" t="n">
        <v>18.8688546230353</v>
      </c>
      <c r="O81" s="78" t="n">
        <v>20.4522267218298</v>
      </c>
      <c r="P81" s="78" t="n">
        <v>22.0136044304833</v>
      </c>
      <c r="Q81" s="78" t="n">
        <v>23.5529832604668</v>
      </c>
      <c r="R81" s="78" t="n">
        <v>25.0777212670435</v>
      </c>
      <c r="S81" s="78" t="n">
        <v>26.5913249813514</v>
      </c>
      <c r="T81" s="78" t="n">
        <v>28.0849754417913</v>
      </c>
      <c r="U81" s="78" t="n">
        <v>29.5586333519758</v>
      </c>
      <c r="V81" s="78" t="n">
        <v>31.0122570844288</v>
      </c>
      <c r="W81" s="78" t="n">
        <v>32.4458025610774</v>
      </c>
      <c r="X81" s="78" t="n">
        <v>33.8592231255263</v>
      </c>
      <c r="Y81" s="78" t="n">
        <v>35.2524694063885</v>
      </c>
      <c r="Z81" s="78" t="n">
        <v>36.6254891708671</v>
      </c>
      <c r="AA81" s="78" t="n">
        <v>37.978227167691</v>
      </c>
      <c r="AB81" s="78" t="n">
        <v>39.3106249584078</v>
      </c>
      <c r="AC81" s="78" t="n">
        <v>40.6226207359212</v>
      </c>
      <c r="AD81" s="78" t="n">
        <v>41.9141491290257</v>
      </c>
      <c r="AE81" s="78" t="n">
        <v>43.1851409915445</v>
      </c>
      <c r="AF81" s="78" t="n">
        <v>44.4355231745014</v>
      </c>
      <c r="AG81" s="78" t="n">
        <v>45.6652182795587</v>
      </c>
      <c r="AH81" s="78" t="n">
        <v>46.874144391728</v>
      </c>
      <c r="AI81" s="78" t="n">
        <v>48.0622147890917</v>
      </c>
      <c r="AJ81" s="78" t="n">
        <v>49.2293376269707</v>
      </c>
      <c r="AK81" s="78" t="n">
        <v>50.375415593615</v>
      </c>
      <c r="AL81" s="78" t="n">
        <v>51.500345534078</v>
      </c>
      <c r="AM81" s="78" t="n">
        <v>52.6040180384481</v>
      </c>
      <c r="AN81" s="78" t="n">
        <v>53.6863169900345</v>
      </c>
      <c r="AO81" s="78" t="n">
        <v>54.7471190684277</v>
      </c>
      <c r="AP81" s="78" t="n">
        <v>55.7862932015472</v>
      </c>
      <c r="AQ81" s="78" t="n">
        <v>56.8036999598302</v>
      </c>
      <c r="AR81" s="78" t="n">
        <v>57.7991908845605</v>
      </c>
      <c r="AS81" s="78" t="n">
        <v>58.772607740954</v>
      </c>
      <c r="AT81" s="78" t="n">
        <v>59.723781684935</v>
      </c>
      <c r="AU81" s="78" t="n">
        <v>60.6525323304934</v>
      </c>
      <c r="AV81" s="78" t="n">
        <v>61.5586667020062</v>
      </c>
      <c r="AW81" s="78" t="n">
        <v>62.4419780528171</v>
      </c>
      <c r="AX81" s="78" t="n">
        <v>63.3022445275248</v>
      </c>
      <c r="AY81" s="78" t="n">
        <v>64.1392276406292</v>
      </c>
      <c r="AZ81" s="78" t="n">
        <v>64.9526705381215</v>
      </c>
      <c r="BA81" s="78" t="n">
        <v>65.7422960008939</v>
      </c>
      <c r="BB81" s="78" t="n">
        <v>66.5135442287255</v>
      </c>
      <c r="BC81" s="78" t="n">
        <v>67.4001039460739</v>
      </c>
      <c r="BD81" s="78" t="n">
        <v>68.2656002244482</v>
      </c>
      <c r="BE81" s="78" t="n">
        <v>69.1095073869788</v>
      </c>
      <c r="BF81" s="78" t="n">
        <v>69.9312583075497</v>
      </c>
      <c r="BG81" s="78" t="n">
        <v>70.7302386578168</v>
      </c>
      <c r="BH81" s="78" t="n">
        <v>71.5057799697754</v>
      </c>
      <c r="BI81" s="78" t="n">
        <v>72.2571511804784</v>
      </c>
      <c r="BJ81" s="78" t="n">
        <v>72.9835482030332</v>
      </c>
      <c r="BK81" s="78" t="n">
        <v>73.6840808885122</v>
      </c>
      <c r="BL81" s="78" t="n">
        <v>74.3577564738284</v>
      </c>
      <c r="BM81" s="78" t="n">
        <v>75.0034581943657</v>
      </c>
      <c r="BN81" s="78" t="n">
        <v>75.6199170765122</v>
      </c>
      <c r="BO81" s="78" t="n">
        <v>76.2056738271599</v>
      </c>
      <c r="BP81" s="78" t="n">
        <v>76.7590258388305</v>
      </c>
      <c r="BQ81" s="78" t="n">
        <v>77.2779508698496</v>
      </c>
      <c r="BR81" s="78" t="n">
        <v>77.7599922364894</v>
      </c>
      <c r="BS81" s="78" t="n">
        <v>78.2020761886169</v>
      </c>
      <c r="BT81" s="78" t="n">
        <v>78.6001989729851</v>
      </c>
      <c r="BU81" s="82" t="n">
        <v>78.94883134675</v>
      </c>
      <c r="BV81" s="66" t="n">
        <f aca="false">MAX(C81:BU81)</f>
        <v>78.94883134675</v>
      </c>
    </row>
    <row r="82" customFormat="false" ht="14.1" hidden="false" customHeight="true" outlineLevel="0" collapsed="false">
      <c r="A82" s="76" t="n">
        <v>35.25</v>
      </c>
      <c r="B82" s="77" t="n">
        <f aca="false">IF(A82-$E$3&lt;0,0,A82-$E$3)</f>
        <v>3.69</v>
      </c>
      <c r="C82" s="119"/>
      <c r="D82" s="89"/>
      <c r="E82" s="78"/>
      <c r="F82" s="78"/>
      <c r="G82" s="78"/>
      <c r="H82" s="78" t="n">
        <v>9.0521737052765</v>
      </c>
      <c r="I82" s="78" t="n">
        <v>10.7554120862314</v>
      </c>
      <c r="J82" s="78" t="n">
        <v>12.4232737196026</v>
      </c>
      <c r="K82" s="78" t="n">
        <v>14.0897855967793</v>
      </c>
      <c r="L82" s="78" t="n">
        <v>15.7526911154954</v>
      </c>
      <c r="M82" s="78" t="n">
        <v>17.3937597557959</v>
      </c>
      <c r="N82" s="78" t="n">
        <v>19.0129916341942</v>
      </c>
      <c r="O82" s="78" t="n">
        <v>20.6103855169026</v>
      </c>
      <c r="P82" s="78" t="n">
        <v>22.185938754513</v>
      </c>
      <c r="Q82" s="78" t="n">
        <v>23.7396472126632</v>
      </c>
      <c r="R82" s="78" t="n">
        <v>25.2754972096628</v>
      </c>
      <c r="S82" s="78" t="n">
        <v>26.8034209156515</v>
      </c>
      <c r="T82" s="78" t="n">
        <v>28.3115384887061</v>
      </c>
      <c r="U82" s="78" t="n">
        <v>29.7998119305036</v>
      </c>
      <c r="V82" s="78" t="n">
        <v>31.2682010157506</v>
      </c>
      <c r="W82" s="78" t="n">
        <v>32.7166631800324</v>
      </c>
      <c r="X82" s="78" t="n">
        <v>34.1451534000935</v>
      </c>
      <c r="Y82" s="78" t="n">
        <v>35.5536240658904</v>
      </c>
      <c r="Z82" s="78" t="n">
        <v>36.9420248436918</v>
      </c>
      <c r="AA82" s="78" t="n">
        <v>38.3103025294178</v>
      </c>
      <c r="AB82" s="78" t="n">
        <v>39.6584008913228</v>
      </c>
      <c r="AC82" s="78" t="n">
        <v>40.9862605010231</v>
      </c>
      <c r="AD82" s="78" t="n">
        <v>42.2938185517551</v>
      </c>
      <c r="AE82" s="78" t="n">
        <v>43.5810086626185</v>
      </c>
      <c r="AF82" s="78" t="n">
        <v>44.8477606674064</v>
      </c>
      <c r="AG82" s="78" t="n">
        <v>46.0940003864541</v>
      </c>
      <c r="AH82" s="78" t="n">
        <v>47.3196493797371</v>
      </c>
      <c r="AI82" s="78" t="n">
        <v>48.5246246792224</v>
      </c>
      <c r="AJ82" s="78" t="n">
        <v>49.7088384982117</v>
      </c>
      <c r="AK82" s="78" t="n">
        <v>50.8721979151088</v>
      </c>
      <c r="AL82" s="78" t="n">
        <v>52.014604528687</v>
      </c>
      <c r="AM82" s="78" t="n">
        <v>53.135954081515</v>
      </c>
      <c r="AN82" s="78" t="n">
        <v>54.2361360477124</v>
      </c>
      <c r="AO82" s="78" t="n">
        <v>55.3150331806309</v>
      </c>
      <c r="AP82" s="78" t="n">
        <v>56.3725210153767</v>
      </c>
      <c r="AQ82" s="78" t="n">
        <v>57.4084673202862</v>
      </c>
      <c r="AR82" s="78" t="n">
        <v>58.422731490503</v>
      </c>
      <c r="AS82" s="78" t="n">
        <v>59.4151638756542</v>
      </c>
      <c r="AT82" s="78" t="n">
        <v>60.385605032236</v>
      </c>
      <c r="AU82" s="78" t="n">
        <v>61.3338848896397</v>
      </c>
      <c r="AV82" s="78" t="n">
        <v>62.2598218167023</v>
      </c>
      <c r="AW82" s="78" t="n">
        <v>63.163221573159</v>
      </c>
      <c r="AX82" s="78" t="n">
        <v>64.0438761272844</v>
      </c>
      <c r="AY82" s="78" t="n">
        <v>64.9015623171653</v>
      </c>
      <c r="AZ82" s="78" t="n">
        <v>65.736040328246</v>
      </c>
      <c r="BA82" s="78" t="n">
        <v>66.54705195372</v>
      </c>
      <c r="BB82" s="78" t="n">
        <v>67.3343185966326</v>
      </c>
      <c r="BC82" s="78" t="n">
        <v>68.146851266614</v>
      </c>
      <c r="BD82" s="78" t="n">
        <v>69.0332631550227</v>
      </c>
      <c r="BE82" s="78" t="n">
        <v>69.8986151166694</v>
      </c>
      <c r="BF82" s="78" t="n">
        <v>70.7423815623384</v>
      </c>
      <c r="BG82" s="78" t="n">
        <v>71.5639954604788</v>
      </c>
      <c r="BH82" s="78" t="n">
        <v>72.3628425851822</v>
      </c>
      <c r="BI82" s="78" t="n">
        <v>73.1382545799075</v>
      </c>
      <c r="BJ82" s="78" t="n">
        <v>73.8895005036081</v>
      </c>
      <c r="BK82" s="78" t="n">
        <v>74.6157764034685</v>
      </c>
      <c r="BL82" s="78" t="n">
        <v>75.3161922789886</v>
      </c>
      <c r="BM82" s="78" t="n">
        <v>75.9897555326191</v>
      </c>
      <c r="BN82" s="78" t="n">
        <v>76.6353495859583</v>
      </c>
      <c r="BO82" s="78" t="n">
        <v>77.2517056769886</v>
      </c>
      <c r="BP82" s="78" t="n">
        <v>77.837364755931</v>
      </c>
      <c r="BQ82" s="78" t="n">
        <v>78.3906244992078</v>
      </c>
      <c r="BR82" s="78" t="n">
        <v>78.909463002342</v>
      </c>
      <c r="BS82" s="78" t="n">
        <v>79.3914239912444</v>
      </c>
      <c r="BT82" s="78" t="n">
        <v>79.8334342283129</v>
      </c>
      <c r="BU82" s="82" t="n">
        <v>80.2314906279041</v>
      </c>
      <c r="BV82" s="66" t="n">
        <f aca="false">MAX(C82:BU82)</f>
        <v>80.2314906279041</v>
      </c>
    </row>
    <row r="83" customFormat="false" ht="14.1" hidden="false" customHeight="true" outlineLevel="0" collapsed="false">
      <c r="A83" s="76" t="n">
        <v>35.3</v>
      </c>
      <c r="B83" s="77" t="n">
        <f aca="false">IF(A83-$E$3&lt;0,0,A83-$E$3)</f>
        <v>3.74</v>
      </c>
      <c r="C83" s="119"/>
      <c r="D83" s="89"/>
      <c r="E83" s="78"/>
      <c r="F83" s="78"/>
      <c r="G83" s="78"/>
      <c r="H83" s="78"/>
      <c r="I83" s="78" t="n">
        <v>10.8348736800722</v>
      </c>
      <c r="J83" s="78" t="n">
        <v>12.5168052855947</v>
      </c>
      <c r="K83" s="78" t="n">
        <v>14.1919670853327</v>
      </c>
      <c r="L83" s="78" t="n">
        <v>15.8683196603397</v>
      </c>
      <c r="M83" s="78" t="n">
        <v>17.5229853353426</v>
      </c>
      <c r="N83" s="78" t="n">
        <v>19.1559643883531</v>
      </c>
      <c r="O83" s="78" t="n">
        <v>20.7672558001581</v>
      </c>
      <c r="P83" s="78" t="n">
        <v>22.3568571925322</v>
      </c>
      <c r="Q83" s="78" t="n">
        <v>23.9247647627146</v>
      </c>
      <c r="R83" s="78" t="n">
        <v>25.4716344760495</v>
      </c>
      <c r="S83" s="78" t="n">
        <v>27.0137452907782</v>
      </c>
      <c r="T83" s="78" t="n">
        <v>28.5361938926758</v>
      </c>
      <c r="U83" s="78" t="n">
        <v>30.0389435166558</v>
      </c>
      <c r="V83" s="78" t="n">
        <v>31.5219552684169</v>
      </c>
      <c r="W83" s="78" t="n">
        <v>32.9851880190794</v>
      </c>
      <c r="X83" s="78" t="n">
        <v>34.4285982928384</v>
      </c>
      <c r="Y83" s="78" t="n">
        <v>35.8521401470378</v>
      </c>
      <c r="Z83" s="78" t="n">
        <v>37.2557650440091</v>
      </c>
      <c r="AA83" s="78" t="n">
        <v>38.6394217139472</v>
      </c>
      <c r="AB83" s="78" t="n">
        <v>40.003056008015</v>
      </c>
      <c r="AC83" s="78" t="n">
        <v>41.3466107407801</v>
      </c>
      <c r="AD83" s="78" t="n">
        <v>42.6700255209856</v>
      </c>
      <c r="AE83" s="78" t="n">
        <v>43.973236569538</v>
      </c>
      <c r="AF83" s="78" t="n">
        <v>45.2561765234663</v>
      </c>
      <c r="AG83" s="78" t="n">
        <v>46.5187742244551</v>
      </c>
      <c r="AH83" s="78" t="n">
        <v>47.760954490379</v>
      </c>
      <c r="AI83" s="78" t="n">
        <v>48.9826378680712</v>
      </c>
      <c r="AJ83" s="78" t="n">
        <v>50.1837403653268</v>
      </c>
      <c r="AK83" s="78" t="n">
        <v>51.3641731598786</v>
      </c>
      <c r="AL83" s="78" t="n">
        <v>52.5238422827769</v>
      </c>
      <c r="AM83" s="78" t="n">
        <v>53.6626482732463</v>
      </c>
      <c r="AN83" s="78" t="n">
        <v>54.7804858016773</v>
      </c>
      <c r="AO83" s="78" t="n">
        <v>55.8772432569208</v>
      </c>
      <c r="AP83" s="78" t="n">
        <v>56.9528022934793</v>
      </c>
      <c r="AQ83" s="78" t="n">
        <v>58.0070373335095</v>
      </c>
      <c r="AR83" s="78" t="n">
        <v>59.0398150177425</v>
      </c>
      <c r="AS83" s="78" t="n">
        <v>60.0509935984694</v>
      </c>
      <c r="AT83" s="78" t="n">
        <v>61.0404222665851</v>
      </c>
      <c r="AU83" s="78" t="n">
        <v>62.007940403297</v>
      </c>
      <c r="AV83" s="78" t="n">
        <v>62.953376745424</v>
      </c>
      <c r="AW83" s="78" t="n">
        <v>63.8765484511669</v>
      </c>
      <c r="AX83" s="78" t="n">
        <v>64.7772600507202</v>
      </c>
      <c r="AY83" s="78" t="n">
        <v>65.6553022630054</v>
      </c>
      <c r="AZ83" s="78" t="n">
        <v>66.5104506559624</v>
      </c>
      <c r="BA83" s="78" t="n">
        <v>67.3424641230297</v>
      </c>
      <c r="BB83" s="78" t="n">
        <v>68.1510831423785</v>
      </c>
      <c r="BC83" s="78" t="n">
        <v>68.936027777753</v>
      </c>
      <c r="BD83" s="78" t="n">
        <v>69.7907869497363</v>
      </c>
      <c r="BE83" s="78" t="n">
        <v>70.6770510092053</v>
      </c>
      <c r="BF83" s="78" t="n">
        <v>71.5422586541245</v>
      </c>
      <c r="BG83" s="78" t="n">
        <v>72.3858843829319</v>
      </c>
      <c r="BH83" s="78" t="n">
        <v>73.2073612586417</v>
      </c>
      <c r="BI83" s="78" t="n">
        <v>74.0060751577814</v>
      </c>
      <c r="BJ83" s="78" t="n">
        <v>74.7813578352734</v>
      </c>
      <c r="BK83" s="78" t="n">
        <v>75.5324784719716</v>
      </c>
      <c r="BL83" s="78" t="n">
        <v>76.2586332491377</v>
      </c>
      <c r="BM83" s="78" t="n">
        <v>76.9589323146988</v>
      </c>
      <c r="BN83" s="78" t="n">
        <v>77.6323832366437</v>
      </c>
      <c r="BO83" s="78" t="n">
        <v>78.2778696227848</v>
      </c>
      <c r="BP83" s="78" t="n">
        <v>78.8941229226988</v>
      </c>
      <c r="BQ83" s="78" t="n">
        <v>79.4796843299361</v>
      </c>
      <c r="BR83" s="78" t="n">
        <v>80.032851804819</v>
      </c>
      <c r="BS83" s="78" t="n">
        <v>80.5516037800684</v>
      </c>
      <c r="BT83" s="78" t="n">
        <v>81.0334843912333</v>
      </c>
      <c r="BU83" s="82" t="n">
        <v>81.4754209132428</v>
      </c>
      <c r="BV83" s="66" t="n">
        <f aca="false">MAX(C83:BU83)</f>
        <v>81.4754209132428</v>
      </c>
    </row>
    <row r="84" customFormat="false" ht="14.1" hidden="false" customHeight="true" outlineLevel="0" collapsed="false">
      <c r="A84" s="76" t="n">
        <v>35.35</v>
      </c>
      <c r="B84" s="77" t="n">
        <f aca="false">IF(A84-$E$3&lt;0,0,A84-$E$3)</f>
        <v>3.79</v>
      </c>
      <c r="C84" s="119"/>
      <c r="D84" s="89"/>
      <c r="E84" s="78"/>
      <c r="F84" s="78"/>
      <c r="G84" s="78"/>
      <c r="H84" s="78"/>
      <c r="I84" s="78"/>
      <c r="J84" s="78" t="n">
        <v>12.6095940321277</v>
      </c>
      <c r="K84" s="78" t="n">
        <v>14.2933556707179</v>
      </c>
      <c r="L84" s="78" t="n">
        <v>15.9830429018989</v>
      </c>
      <c r="M84" s="78" t="n">
        <v>17.651190241959</v>
      </c>
      <c r="N84" s="78" t="n">
        <v>19.2977981188173</v>
      </c>
      <c r="O84" s="78" t="n">
        <v>20.9228657133811</v>
      </c>
      <c r="P84" s="78" t="n">
        <v>22.5263909010505</v>
      </c>
      <c r="Q84" s="78" t="n">
        <v>24.1083701897405</v>
      </c>
      <c r="R84" s="78" t="n">
        <v>25.6687986541608</v>
      </c>
      <c r="S84" s="78" t="n">
        <v>27.2223378133471</v>
      </c>
      <c r="T84" s="78" t="n">
        <v>28.7589847342898</v>
      </c>
      <c r="U84" s="78" t="n">
        <v>30.2760746877362</v>
      </c>
      <c r="V84" s="78" t="n">
        <v>31.7735700439376</v>
      </c>
      <c r="W84" s="78" t="n">
        <v>33.2514310367193</v>
      </c>
      <c r="X84" s="78" t="n">
        <v>34.7096156579338</v>
      </c>
      <c r="Y84" s="78" t="n">
        <v>36.1480795449224</v>
      </c>
      <c r="Z84" s="78" t="n">
        <v>37.5667758603903</v>
      </c>
      <c r="AA84" s="78" t="n">
        <v>38.9656551640373</v>
      </c>
      <c r="AB84" s="78" t="n">
        <v>40.3446652752152</v>
      </c>
      <c r="AC84" s="78" t="n">
        <v>41.7037511258053</v>
      </c>
      <c r="AD84" s="78" t="n">
        <v>43.0428546024165</v>
      </c>
      <c r="AE84" s="78" t="n">
        <v>44.3619143769059</v>
      </c>
      <c r="AF84" s="78" t="n">
        <v>45.6608657241049</v>
      </c>
      <c r="AG84" s="78" t="n">
        <v>46.9396403255034</v>
      </c>
      <c r="AH84" s="78" t="n">
        <v>48.1981660574933</v>
      </c>
      <c r="AI84" s="78" t="n">
        <v>49.4363667625995</v>
      </c>
      <c r="AJ84" s="78" t="n">
        <v>50.6541620019278</v>
      </c>
      <c r="AK84" s="78" t="n">
        <v>51.851466786831</v>
      </c>
      <c r="AL84" s="78" t="n">
        <v>53.0281912875289</v>
      </c>
      <c r="AM84" s="78" t="n">
        <v>54.1842405161117</v>
      </c>
      <c r="AN84" s="78" t="n">
        <v>55.319513980999</v>
      </c>
      <c r="AO84" s="78" t="n">
        <v>56.4339053095102</v>
      </c>
      <c r="AP84" s="78" t="n">
        <v>57.527301834712</v>
      </c>
      <c r="AQ84" s="78" t="n">
        <v>58.5995841421357</v>
      </c>
      <c r="AR84" s="78" t="n">
        <v>59.6506255712742</v>
      </c>
      <c r="AS84" s="78" t="n">
        <v>60.6802916659661</v>
      </c>
      <c r="AT84" s="78" t="n">
        <v>61.6884395668071</v>
      </c>
      <c r="AU84" s="78" t="n">
        <v>62.6749173375815</v>
      </c>
      <c r="AV84" s="78" t="n">
        <v>63.6395632163152</v>
      </c>
      <c r="AW84" s="78" t="n">
        <v>64.5822047798714</v>
      </c>
      <c r="AX84" s="78" t="n">
        <v>65.5026580089655</v>
      </c>
      <c r="AY84" s="78" t="n">
        <v>66.400726237963</v>
      </c>
      <c r="AZ84" s="78" t="n">
        <v>67.2761989707347</v>
      </c>
      <c r="BA84" s="78" t="n">
        <v>68.1288505399994</v>
      </c>
      <c r="BB84" s="78" t="n">
        <v>68.9584385827734</v>
      </c>
      <c r="BC84" s="78" t="n">
        <v>69.7647022984859</v>
      </c>
      <c r="BD84" s="78" t="n">
        <v>70.5473604485999</v>
      </c>
      <c r="BE84" s="78" t="n">
        <v>71.4452707293787</v>
      </c>
      <c r="BF84" s="78" t="n">
        <v>72.331386959908</v>
      </c>
      <c r="BG84" s="78" t="n">
        <v>73.1964502880997</v>
      </c>
      <c r="BH84" s="78" t="n">
        <v>74.0399353000454</v>
      </c>
      <c r="BI84" s="78" t="n">
        <v>74.8612751533246</v>
      </c>
      <c r="BJ84" s="78" t="n">
        <v>75.6598558269007</v>
      </c>
      <c r="BK84" s="78" t="n">
        <v>76.4350091871593</v>
      </c>
      <c r="BL84" s="78" t="n">
        <v>77.1860045368551</v>
      </c>
      <c r="BM84" s="78" t="n">
        <v>77.9120381913269</v>
      </c>
      <c r="BN84" s="78" t="n">
        <v>78.6122204469291</v>
      </c>
      <c r="BO84" s="78" t="n">
        <v>79.2855590371884</v>
      </c>
      <c r="BP84" s="78" t="n">
        <v>79.9309377561313</v>
      </c>
      <c r="BQ84" s="78" t="n">
        <v>80.5470882649292</v>
      </c>
      <c r="BR84" s="78" t="n">
        <v>81.1325520004612</v>
      </c>
      <c r="BS84" s="78" t="n">
        <v>81.6856272069502</v>
      </c>
      <c r="BT84" s="78" t="n">
        <v>82.2042926543147</v>
      </c>
      <c r="BU84" s="82" t="n">
        <v>82.6860928877423</v>
      </c>
      <c r="BV84" s="66" t="n">
        <f aca="false">MAX(C84:BU84)</f>
        <v>82.6860928877423</v>
      </c>
    </row>
    <row r="85" customFormat="false" ht="14.1" hidden="false" customHeight="true" outlineLevel="0" collapsed="false">
      <c r="A85" s="76" t="n">
        <v>35.4</v>
      </c>
      <c r="B85" s="77" t="n">
        <f aca="false">IF(A85-$E$3&lt;0,0,A85-$E$3)</f>
        <v>3.84</v>
      </c>
      <c r="C85" s="119"/>
      <c r="D85" s="89"/>
      <c r="E85" s="78"/>
      <c r="F85" s="78"/>
      <c r="G85" s="78"/>
      <c r="H85" s="78"/>
      <c r="I85" s="78"/>
      <c r="J85" s="78"/>
      <c r="K85" s="78" t="n">
        <v>14.3939678830946</v>
      </c>
      <c r="L85" s="78" t="n">
        <v>16.0968798711892</v>
      </c>
      <c r="M85" s="78" t="n">
        <v>17.7783961055105</v>
      </c>
      <c r="N85" s="78" t="n">
        <v>19.4385171531485</v>
      </c>
      <c r="O85" s="78" t="n">
        <v>21.0772423817281</v>
      </c>
      <c r="P85" s="78" t="n">
        <v>22.6945699039827</v>
      </c>
      <c r="Q85" s="78" t="n">
        <v>24.29049651908</v>
      </c>
      <c r="R85" s="78" t="n">
        <v>25.8650176504598</v>
      </c>
      <c r="S85" s="78" t="n">
        <v>27.4292367184643</v>
      </c>
      <c r="T85" s="78" t="n">
        <v>28.979952486558</v>
      </c>
      <c r="U85" s="78" t="n">
        <v>30.5112502708298</v>
      </c>
      <c r="V85" s="78" t="n">
        <v>32.0230936440053</v>
      </c>
      <c r="W85" s="78" t="n">
        <v>33.5154441346376</v>
      </c>
      <c r="X85" s="78" t="n">
        <v>34.9882611278419</v>
      </c>
      <c r="Y85" s="78" t="n">
        <v>36.4415017595707</v>
      </c>
      <c r="Z85" s="78" t="n">
        <v>37.8751208038899</v>
      </c>
      <c r="AA85" s="78" t="n">
        <v>39.2890705526609</v>
      </c>
      <c r="AB85" s="78" t="n">
        <v>40.6833006869683</v>
      </c>
      <c r="AC85" s="78" t="n">
        <v>42.0577581395665</v>
      </c>
      <c r="AD85" s="78" t="n">
        <v>43.4123869475354</v>
      </c>
      <c r="AE85" s="78" t="n">
        <v>44.747128094248</v>
      </c>
      <c r="AF85" s="78" t="n">
        <v>46.0619193396476</v>
      </c>
      <c r="AG85" s="78" t="n">
        <v>47.3566950377201</v>
      </c>
      <c r="AH85" s="78" t="n">
        <v>48.631385939911</v>
      </c>
      <c r="AI85" s="78" t="n">
        <v>49.8859189830883</v>
      </c>
      <c r="AJ85" s="78" t="n">
        <v>51.1202170604787</v>
      </c>
      <c r="AK85" s="78" t="n">
        <v>52.3341987738047</v>
      </c>
      <c r="AL85" s="78" t="n">
        <v>53.5277781646237</v>
      </c>
      <c r="AM85" s="78" t="n">
        <v>54.700864422602</v>
      </c>
      <c r="AN85" s="78" t="n">
        <v>55.8533615681541</v>
      </c>
      <c r="AO85" s="78" t="n">
        <v>56.9851681065155</v>
      </c>
      <c r="AP85" s="78" t="n">
        <v>58.0961766499044</v>
      </c>
      <c r="AQ85" s="78" t="n">
        <v>59.1862735039367</v>
      </c>
      <c r="AR85" s="78" t="n">
        <v>60.2553382138822</v>
      </c>
      <c r="AS85" s="78" t="n">
        <v>61.3032430656742</v>
      </c>
      <c r="AT85" s="78" t="n">
        <v>62.3298525357708</v>
      </c>
      <c r="AU85" s="78" t="n">
        <v>63.3350226830126</v>
      </c>
      <c r="AV85" s="78" t="n">
        <v>64.3186004744596</v>
      </c>
      <c r="AW85" s="78" t="n">
        <v>65.2804230358094</v>
      </c>
      <c r="AX85" s="78" t="n">
        <v>66.2203168153124</v>
      </c>
      <c r="AY85" s="78" t="n">
        <v>67.1380966480538</v>
      </c>
      <c r="AZ85" s="78" t="n">
        <v>68.0335647049654</v>
      </c>
      <c r="BA85" s="78" t="n">
        <v>68.9065093078301</v>
      </c>
      <c r="BB85" s="78" t="n">
        <v>69.7567035877064</v>
      </c>
      <c r="BC85" s="78" t="n">
        <v>70.5839039593821</v>
      </c>
      <c r="BD85" s="78" t="n">
        <v>71.3878483784078</v>
      </c>
      <c r="BE85" s="78" t="n">
        <v>72.2036945212157</v>
      </c>
      <c r="BF85" s="78" t="n">
        <v>73.1102235949347</v>
      </c>
      <c r="BG85" s="78" t="n">
        <v>73.9961919965242</v>
      </c>
      <c r="BH85" s="78" t="n">
        <v>74.8611110079884</v>
      </c>
      <c r="BI85" s="78" t="n">
        <v>75.7044553030725</v>
      </c>
      <c r="BJ85" s="78" t="n">
        <v>76.5256581339212</v>
      </c>
      <c r="BK85" s="78" t="n">
        <v>77.3241055819336</v>
      </c>
      <c r="BL85" s="78" t="n">
        <v>78.0991296249588</v>
      </c>
      <c r="BM85" s="78" t="n">
        <v>78.8499996876522</v>
      </c>
      <c r="BN85" s="78" t="n">
        <v>79.5759122194297</v>
      </c>
      <c r="BO85" s="78" t="n">
        <v>80.275977665073</v>
      </c>
      <c r="BP85" s="78" t="n">
        <v>80.9492039236466</v>
      </c>
      <c r="BQ85" s="78" t="n">
        <v>81.5944749753914</v>
      </c>
      <c r="BR85" s="78" t="n">
        <v>82.210522693073</v>
      </c>
      <c r="BS85" s="78" t="n">
        <v>82.7958887568998</v>
      </c>
      <c r="BT85" s="78" t="n">
        <v>83.348871694995</v>
      </c>
      <c r="BU85" s="82" t="n">
        <v>83.8674506144747</v>
      </c>
      <c r="BV85" s="66" t="n">
        <f aca="false">MAX(C85:BU85)</f>
        <v>83.8674506144747</v>
      </c>
    </row>
    <row r="86" customFormat="false" ht="14.1" hidden="false" customHeight="true" outlineLevel="0" collapsed="false">
      <c r="A86" s="76" t="n">
        <v>35.45</v>
      </c>
      <c r="B86" s="77" t="n">
        <f aca="false">IF(A86-$E$3&lt;0,0,A86-$E$3)</f>
        <v>3.89</v>
      </c>
      <c r="C86" s="119"/>
      <c r="D86" s="89"/>
      <c r="E86" s="78"/>
      <c r="F86" s="78"/>
      <c r="G86" s="78"/>
      <c r="H86" s="78"/>
      <c r="I86" s="78"/>
      <c r="J86" s="78"/>
      <c r="K86" s="78"/>
      <c r="L86" s="78" t="n">
        <v>16.209848934525</v>
      </c>
      <c r="M86" s="78" t="n">
        <v>17.9046237952725</v>
      </c>
      <c r="N86" s="78" t="n">
        <v>19.578144957855</v>
      </c>
      <c r="O86" s="78" t="n">
        <v>21.2304119641749</v>
      </c>
      <c r="P86" s="78" t="n">
        <v>22.8614231491675</v>
      </c>
      <c r="Q86" s="78" t="n">
        <v>24.471175585207</v>
      </c>
      <c r="R86" s="78" t="n">
        <v>26.0596650232592</v>
      </c>
      <c r="S86" s="78" t="n">
        <v>27.6344788447118</v>
      </c>
      <c r="T86" s="78" t="n">
        <v>29.1991370973922</v>
      </c>
      <c r="U86" s="78" t="n">
        <v>30.7445134332379</v>
      </c>
      <c r="V86" s="78" t="n">
        <v>32.2705725693796</v>
      </c>
      <c r="W86" s="78" t="n">
        <v>33.7772772655771</v>
      </c>
      <c r="X86" s="78" t="n">
        <v>35.2645882307633</v>
      </c>
      <c r="Y86" s="78" t="n">
        <v>36.732464023613</v>
      </c>
      <c r="Z86" s="78" t="n">
        <v>38.1808609466459</v>
      </c>
      <c r="AA86" s="78" t="n">
        <v>39.6097329333222</v>
      </c>
      <c r="AB86" s="78" t="n">
        <v>41.0190314275361</v>
      </c>
      <c r="AC86" s="78" t="n">
        <v>42.4087052548478</v>
      </c>
      <c r="AD86" s="78" t="n">
        <v>43.7787004847244</v>
      </c>
      <c r="AE86" s="78" t="n">
        <v>45.1289602829815</v>
      </c>
      <c r="AF86" s="78" t="n">
        <v>46.4594247535252</v>
      </c>
      <c r="AG86" s="78" t="n">
        <v>47.7700307683946</v>
      </c>
      <c r="AH86" s="78" t="n">
        <v>49.0607117849866</v>
      </c>
      <c r="AI86" s="78" t="n">
        <v>50.3313976492138</v>
      </c>
      <c r="AJ86" s="78" t="n">
        <v>51.5820143831958</v>
      </c>
      <c r="AK86" s="78" t="n">
        <v>52.8124839559078</v>
      </c>
      <c r="AL86" s="78" t="n">
        <v>54.0227240350175</v>
      </c>
      <c r="AM86" s="78" t="n">
        <v>55.2126477179056</v>
      </c>
      <c r="AN86" s="78" t="n">
        <v>56.3821632396057</v>
      </c>
      <c r="AO86" s="78" t="n">
        <v>57.5311736550883</v>
      </c>
      <c r="AP86" s="78" t="n">
        <v>58.6595764929608</v>
      </c>
      <c r="AQ86" s="78" t="n">
        <v>59.7672633772319</v>
      </c>
      <c r="AR86" s="78" t="n">
        <v>60.8541196133067</v>
      </c>
      <c r="AS86" s="78" t="n">
        <v>61.9200237337977</v>
      </c>
      <c r="AT86" s="78" t="n">
        <v>62.9648469990584</v>
      </c>
      <c r="AU86" s="78" t="n">
        <v>63.9884528465422</v>
      </c>
      <c r="AV86" s="78" t="n">
        <v>64.9906962821195</v>
      </c>
      <c r="AW86" s="78" t="n">
        <v>65.9714232053409</v>
      </c>
      <c r="AX86" s="78" t="n">
        <v>66.9304696592395</v>
      </c>
      <c r="AY86" s="78" t="n">
        <v>67.8676609935862</v>
      </c>
      <c r="AZ86" s="78" t="n">
        <v>68.782810928464</v>
      </c>
      <c r="BA86" s="78" t="n">
        <v>69.6757205025163</v>
      </c>
      <c r="BB86" s="78" t="n">
        <v>70.54617688713</v>
      </c>
      <c r="BC86" s="78" t="n">
        <v>71.3939520439702</v>
      </c>
      <c r="BD86" s="78" t="n">
        <v>72.2188011984715</v>
      </c>
      <c r="BE86" s="78" t="n">
        <v>73.0204610958247</v>
      </c>
      <c r="BF86" s="78" t="n">
        <v>73.8791902099555</v>
      </c>
      <c r="BG86" s="78" t="n">
        <v>74.785568024068</v>
      </c>
      <c r="BH86" s="78" t="n">
        <v>75.6713885967178</v>
      </c>
      <c r="BI86" s="78" t="n">
        <v>76.5361632914544</v>
      </c>
      <c r="BJ86" s="78" t="n">
        <v>77.3793668696768</v>
      </c>
      <c r="BK86" s="78" t="n">
        <v>78.200432678095</v>
      </c>
      <c r="BL86" s="78" t="n">
        <v>78.9987469005438</v>
      </c>
      <c r="BM86" s="78" t="n">
        <v>79.7736416263356</v>
      </c>
      <c r="BN86" s="78" t="n">
        <v>80.5243864020267</v>
      </c>
      <c r="BO86" s="78" t="n">
        <v>81.2501778111097</v>
      </c>
      <c r="BP86" s="78" t="n">
        <v>81.9501264467942</v>
      </c>
      <c r="BQ86" s="78" t="n">
        <v>82.6232403736821</v>
      </c>
      <c r="BR86" s="78" t="n">
        <v>83.2684037582288</v>
      </c>
      <c r="BS86" s="78" t="n">
        <v>83.8843486847942</v>
      </c>
      <c r="BT86" s="78" t="n">
        <v>84.4696170769157</v>
      </c>
      <c r="BU86" s="82" t="n">
        <v>85.0225077466171</v>
      </c>
      <c r="BV86" s="66" t="n">
        <f aca="false">MAX(C86:BU86)</f>
        <v>85.0225077466171</v>
      </c>
    </row>
    <row r="87" customFormat="false" ht="14.1" hidden="false" customHeight="true" outlineLevel="0" collapsed="false">
      <c r="A87" s="76" t="n">
        <v>35.5</v>
      </c>
      <c r="B87" s="77" t="n">
        <f aca="false">IF(A87-$E$3&lt;0,0,A87-$E$3)</f>
        <v>3.94</v>
      </c>
      <c r="C87" s="119"/>
      <c r="D87" s="89"/>
      <c r="E87" s="78"/>
      <c r="F87" s="78"/>
      <c r="G87" s="78"/>
      <c r="H87" s="78"/>
      <c r="I87" s="78"/>
      <c r="J87" s="78"/>
      <c r="K87" s="78"/>
      <c r="L87" s="78"/>
      <c r="M87" s="78" t="n">
        <v>18.0298934567349</v>
      </c>
      <c r="N87" s="78" t="n">
        <v>19.7167041802973</v>
      </c>
      <c r="O87" s="78" t="n">
        <v>21.3823997008044</v>
      </c>
      <c r="P87" s="78" t="n">
        <v>23.0269785613269</v>
      </c>
      <c r="Q87" s="78" t="n">
        <v>24.6504380906634</v>
      </c>
      <c r="R87" s="78" t="n">
        <v>26.252774347585</v>
      </c>
      <c r="S87" s="78" t="n">
        <v>27.8380997042997</v>
      </c>
      <c r="T87" s="78" t="n">
        <v>29.4165770667347</v>
      </c>
      <c r="U87" s="78" t="n">
        <v>30.9759057670006</v>
      </c>
      <c r="V87" s="78" t="n">
        <v>32.5160516122554</v>
      </c>
      <c r="W87" s="78" t="n">
        <v>34.0369785340412</v>
      </c>
      <c r="X87" s="78" t="n">
        <v>35.5386485002098</v>
      </c>
      <c r="Y87" s="78" t="n">
        <v>37.0210214213115</v>
      </c>
      <c r="Z87" s="78" t="n">
        <v>38.4840550510034</v>
      </c>
      <c r="AA87" s="78" t="n">
        <v>39.9277048799837</v>
      </c>
      <c r="AB87" s="78" t="n">
        <v>41.3519240229129</v>
      </c>
      <c r="AC87" s="78" t="n">
        <v>42.7566630977243</v>
      </c>
      <c r="AD87" s="78" t="n">
        <v>44.1418700966653</v>
      </c>
      <c r="AE87" s="78" t="n">
        <v>45.5074902483389</v>
      </c>
      <c r="AF87" s="78" t="n">
        <v>46.8534658699366</v>
      </c>
      <c r="AG87" s="78" t="n">
        <v>48.1797362087622</v>
      </c>
      <c r="AH87" s="78" t="n">
        <v>49.4862372720457</v>
      </c>
      <c r="AI87" s="78" t="n">
        <v>50.7729016439282</v>
      </c>
      <c r="AJ87" s="78" t="n">
        <v>52.0396582883682</v>
      </c>
      <c r="AK87" s="78" t="n">
        <v>53.2864323365683</v>
      </c>
      <c r="AL87" s="78" t="n">
        <v>54.513144857346</v>
      </c>
      <c r="AM87" s="78" t="n">
        <v>55.719712608678</v>
      </c>
      <c r="AN87" s="78" t="n">
        <v>56.9060477684124</v>
      </c>
      <c r="AO87" s="78" t="n">
        <v>58.0720576418829</v>
      </c>
      <c r="AP87" s="78" t="n">
        <v>59.2176443438502</v>
      </c>
      <c r="AQ87" s="78" t="n">
        <v>60.3427044518379</v>
      </c>
      <c r="AR87" s="78" t="n">
        <v>61.4471286275132</v>
      </c>
      <c r="AS87" s="78" t="n">
        <v>62.5308012022739</v>
      </c>
      <c r="AT87" s="78" t="n">
        <v>63.593599722627</v>
      </c>
      <c r="AU87" s="78" t="n">
        <v>64.635394450263</v>
      </c>
      <c r="AV87" s="78" t="n">
        <v>65.6560478109241</v>
      </c>
      <c r="AW87" s="78" t="n">
        <v>66.6554137852006</v>
      </c>
      <c r="AX87" s="78" t="n">
        <v>67.633337233236</v>
      </c>
      <c r="AY87" s="78" t="n">
        <v>68.589653143933</v>
      </c>
      <c r="AZ87" s="78" t="n">
        <v>69.5241857975701</v>
      </c>
      <c r="BA87" s="78" t="n">
        <v>70.4367478286891</v>
      </c>
      <c r="BB87" s="78" t="n">
        <v>71.3271391736052</v>
      </c>
      <c r="BC87" s="78" t="n">
        <v>72.1951458837943</v>
      </c>
      <c r="BD87" s="78" t="n">
        <v>73.0405387825669</v>
      </c>
      <c r="BE87" s="78" t="n">
        <v>73.8630719376275</v>
      </c>
      <c r="BF87" s="78" t="n">
        <v>74.6624809160503</v>
      </c>
      <c r="BG87" s="78" t="n">
        <v>75.5650013806091</v>
      </c>
      <c r="BH87" s="78" t="n">
        <v>76.4712279351152</v>
      </c>
      <c r="BI87" s="78" t="n">
        <v>77.3569006788252</v>
      </c>
      <c r="BJ87" s="78" t="n">
        <v>78.2215310568343</v>
      </c>
      <c r="BK87" s="78" t="n">
        <v>79.0645939181951</v>
      </c>
      <c r="BL87" s="78" t="n">
        <v>79.8855227041827</v>
      </c>
      <c r="BM87" s="78" t="n">
        <v>80.6837037010679</v>
      </c>
      <c r="BN87" s="78" t="n">
        <v>81.4584691096263</v>
      </c>
      <c r="BO87" s="78" t="n">
        <v>82.209088598315</v>
      </c>
      <c r="BP87" s="78" t="n">
        <v>82.9347588847037</v>
      </c>
      <c r="BQ87" s="78" t="n">
        <v>83.6345907104293</v>
      </c>
      <c r="BR87" s="78" t="n">
        <v>84.3075923056315</v>
      </c>
      <c r="BS87" s="78" t="n">
        <v>84.9526480229801</v>
      </c>
      <c r="BT87" s="78" t="n">
        <v>85.5684901584293</v>
      </c>
      <c r="BU87" s="82" t="n">
        <v>86.1536608788456</v>
      </c>
      <c r="BV87" s="66" t="n">
        <f aca="false">MAX(C87:BU87)</f>
        <v>86.1536608788456</v>
      </c>
    </row>
    <row r="88" customFormat="false" ht="14.1" hidden="false" customHeight="true" outlineLevel="0" collapsed="false">
      <c r="A88" s="76" t="n">
        <v>35.55</v>
      </c>
      <c r="B88" s="77" t="n">
        <f aca="false">IF(A88-$E$3&lt;0,0,A88-$E$3)</f>
        <v>3.99</v>
      </c>
      <c r="C88" s="119"/>
      <c r="D88" s="89"/>
      <c r="E88" s="78"/>
      <c r="F88" s="78"/>
      <c r="G88" s="78"/>
      <c r="H88" s="78"/>
      <c r="I88" s="78"/>
      <c r="J88" s="78"/>
      <c r="K88" s="78"/>
      <c r="L88" s="78"/>
      <c r="M88" s="78"/>
      <c r="N88" s="78" t="n">
        <v>19.8542166880189</v>
      </c>
      <c r="O88" s="78" t="n">
        <v>21.5332299571729</v>
      </c>
      <c r="P88" s="78" t="n">
        <v>23.1912630917366</v>
      </c>
      <c r="Q88" s="78" t="n">
        <v>24.8283136613127</v>
      </c>
      <c r="R88" s="78" t="n">
        <v>26.444378014119</v>
      </c>
      <c r="S88" s="78" t="n">
        <v>28.0401335487639</v>
      </c>
      <c r="T88" s="78" t="n">
        <v>29.6323095187528</v>
      </c>
      <c r="U88" s="78" t="n">
        <v>31.2054673679722</v>
      </c>
      <c r="V88" s="78" t="n">
        <v>32.7595739426318</v>
      </c>
      <c r="W88" s="78" t="n">
        <v>34.2945942904049</v>
      </c>
      <c r="X88" s="78" t="n">
        <v>35.8104915773425</v>
      </c>
      <c r="Y88" s="78" t="n">
        <v>37.3072269996546</v>
      </c>
      <c r="Z88" s="78" t="n">
        <v>38.7847596899481</v>
      </c>
      <c r="AA88" s="78" t="n">
        <v>40.2430466174792</v>
      </c>
      <c r="AB88" s="78" t="n">
        <v>41.6820424819238</v>
      </c>
      <c r="AC88" s="78" t="n">
        <v>43.1016996001293</v>
      </c>
      <c r="AD88" s="78" t="n">
        <v>44.5019677852467</v>
      </c>
      <c r="AE88" s="78" t="n">
        <v>45.8827942175873</v>
      </c>
      <c r="AF88" s="78" t="n">
        <v>47.2441233064699</v>
      </c>
      <c r="AG88" s="78" t="n">
        <v>48.5858965422512</v>
      </c>
      <c r="AH88" s="78" t="n">
        <v>49.9080523376379</v>
      </c>
      <c r="AI88" s="78" t="n">
        <v>51.2105258572778</v>
      </c>
      <c r="AJ88" s="78" t="n">
        <v>52.4932488345119</v>
      </c>
      <c r="AK88" s="78" t="n">
        <v>53.756149374037</v>
      </c>
      <c r="AL88" s="78" t="n">
        <v>54.9991517390743</v>
      </c>
      <c r="AM88" s="78" t="n">
        <v>56.2221761214717</v>
      </c>
      <c r="AN88" s="78" t="n">
        <v>57.4251383929628</v>
      </c>
      <c r="AO88" s="78" t="n">
        <v>58.6079498355802</v>
      </c>
      <c r="AP88" s="78" t="n">
        <v>59.7705168489541</v>
      </c>
      <c r="AQ88" s="78" t="n">
        <v>60.91274063192</v>
      </c>
      <c r="AR88" s="78" t="n">
        <v>62.0345168355024</v>
      </c>
      <c r="AS88" s="78" t="n">
        <v>63.135735183922</v>
      </c>
      <c r="AT88" s="78" t="n">
        <v>64.2162790597879</v>
      </c>
      <c r="AU88" s="78" t="n">
        <v>65.2760250490558</v>
      </c>
      <c r="AV88" s="78" t="n">
        <v>66.3148424406567</v>
      </c>
      <c r="AW88" s="78" t="n">
        <v>67.3325926748904</v>
      </c>
      <c r="AX88" s="78" t="n">
        <v>68.3291287337157</v>
      </c>
      <c r="AY88" s="78" t="n">
        <v>69.3042944649146</v>
      </c>
      <c r="AZ88" s="78" t="n">
        <v>70.2579238307214</v>
      </c>
      <c r="BA88" s="78" t="n">
        <v>71.1898400698188</v>
      </c>
      <c r="BB88" s="78" t="n">
        <v>72.0998547595613</v>
      </c>
      <c r="BC88" s="78" t="n">
        <v>72.9877667627698</v>
      </c>
      <c r="BD88" s="78" t="n">
        <v>73.8533610403479</v>
      </c>
      <c r="BE88" s="78" t="n">
        <v>74.6964073071234</v>
      </c>
      <c r="BF88" s="78" t="n">
        <v>75.5166585035056</v>
      </c>
      <c r="BG88" s="78" t="n">
        <v>76.3348836178231</v>
      </c>
      <c r="BH88" s="78" t="n">
        <v>77.2610533467049</v>
      </c>
      <c r="BI88" s="78" t="n">
        <v>78.1671286416043</v>
      </c>
      <c r="BJ88" s="78" t="n">
        <v>79.0526535563747</v>
      </c>
      <c r="BK88" s="78" t="n">
        <v>79.9171396176562</v>
      </c>
      <c r="BL88" s="78" t="n">
        <v>80.7600617621554</v>
      </c>
      <c r="BM88" s="78" t="n">
        <v>81.5808535257124</v>
      </c>
      <c r="BN88" s="78" t="n">
        <v>82.378901297034</v>
      </c>
      <c r="BO88" s="78" t="n">
        <v>83.1535373883591</v>
      </c>
      <c r="BP88" s="78" t="n">
        <v>83.9040315900454</v>
      </c>
      <c r="BQ88" s="78" t="n">
        <v>84.6295807537397</v>
      </c>
      <c r="BR88" s="78" t="n">
        <v>85.3292957695064</v>
      </c>
      <c r="BS88" s="78" t="n">
        <v>86.0021850330229</v>
      </c>
      <c r="BT88" s="78" t="n">
        <v>86.6471330831734</v>
      </c>
      <c r="BU88" s="82" t="n">
        <v>87.2628724275064</v>
      </c>
      <c r="BV88" s="66" t="n">
        <f aca="false">MAX(C88:BU88)</f>
        <v>87.2628724275064</v>
      </c>
    </row>
    <row r="89" customFormat="false" ht="14.1" hidden="false" customHeight="true" outlineLevel="0" collapsed="false">
      <c r="A89" s="76" t="n">
        <v>35.6</v>
      </c>
      <c r="B89" s="77" t="n">
        <f aca="false">IF(A89-$E$3&lt;0,0,A89-$E$3)</f>
        <v>4.04</v>
      </c>
      <c r="C89" s="119"/>
      <c r="D89" s="89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 t="n">
        <v>21.6829262659709</v>
      </c>
      <c r="P89" s="78" t="n">
        <v>23.3543027648514</v>
      </c>
      <c r="Q89" s="78" t="n">
        <v>25.0048308981882</v>
      </c>
      <c r="R89" s="78" t="n">
        <v>26.6345072865395</v>
      </c>
      <c r="S89" s="78" t="n">
        <v>28.243327322148</v>
      </c>
      <c r="T89" s="78" t="n">
        <v>29.8463702694794</v>
      </c>
      <c r="U89" s="78" t="n">
        <v>31.4332369098727</v>
      </c>
      <c r="V89" s="78" t="n">
        <v>33.0011811891533</v>
      </c>
      <c r="W89" s="78" t="n">
        <v>34.550169218952</v>
      </c>
      <c r="X89" s="78" t="n">
        <v>36.0801653066499</v>
      </c>
      <c r="Y89" s="78" t="n">
        <v>37.5911318721583</v>
      </c>
      <c r="Z89" s="78" t="n">
        <v>39.0830293595587</v>
      </c>
      <c r="AA89" s="78" t="n">
        <v>40.5558161431957</v>
      </c>
      <c r="AB89" s="78" t="n">
        <v>42.0094484277753</v>
      </c>
      <c r="AC89" s="78" t="n">
        <v>43.4438801419785</v>
      </c>
      <c r="AD89" s="78" t="n">
        <v>44.8590628250464</v>
      </c>
      <c r="AE89" s="78" t="n">
        <v>46.2549455057407</v>
      </c>
      <c r="AF89" s="78" t="n">
        <v>47.6314745730189</v>
      </c>
      <c r="AG89" s="78" t="n">
        <v>48.9885936376947</v>
      </c>
      <c r="AH89" s="78" t="n">
        <v>50.3262433842705</v>
      </c>
      <c r="AI89" s="78" t="n">
        <v>51.6443614120433</v>
      </c>
      <c r="AJ89" s="78" t="n">
        <v>52.9428820644807</v>
      </c>
      <c r="AK89" s="78" t="n">
        <v>54.2217362457461</v>
      </c>
      <c r="AL89" s="78" t="n">
        <v>55.4808512231235</v>
      </c>
      <c r="AM89" s="78" t="n">
        <v>56.7201504139378</v>
      </c>
      <c r="AN89" s="78" t="n">
        <v>57.9395531553936</v>
      </c>
      <c r="AO89" s="78" t="n">
        <v>59.138974455559</v>
      </c>
      <c r="AP89" s="78" t="n">
        <v>60.3183247234878</v>
      </c>
      <c r="AQ89" s="78" t="n">
        <v>61.4775094762118</v>
      </c>
      <c r="AR89" s="78" t="n">
        <v>62.6164290200246</v>
      </c>
      <c r="AS89" s="78" t="n">
        <v>63.734978103123</v>
      </c>
      <c r="AT89" s="78" t="n">
        <v>64.8330455362526</v>
      </c>
      <c r="AU89" s="78" t="n">
        <v>65.9105137775154</v>
      </c>
      <c r="AV89" s="78" t="n">
        <v>66.9672584769213</v>
      </c>
      <c r="AW89" s="78" t="n">
        <v>68.0031479755841</v>
      </c>
      <c r="AX89" s="78" t="n">
        <v>69.0180427536542</v>
      </c>
      <c r="AY89" s="78" t="n">
        <v>70.0117948201177</v>
      </c>
      <c r="AZ89" s="78" t="n">
        <v>70.9842470364375</v>
      </c>
      <c r="BA89" s="78" t="n">
        <v>71.935232364621</v>
      </c>
      <c r="BB89" s="78" t="n">
        <v>72.8645730286165</v>
      </c>
      <c r="BC89" s="78" t="n">
        <v>73.7720795758921</v>
      </c>
      <c r="BD89" s="78" t="n">
        <v>74.6575498235376</v>
      </c>
      <c r="BE89" s="78" t="n">
        <v>75.5207676701342</v>
      </c>
      <c r="BF89" s="78" t="n">
        <v>76.3615017507893</v>
      </c>
      <c r="BG89" s="78" t="n">
        <v>77.1795039079218</v>
      </c>
      <c r="BH89" s="78" t="n">
        <v>78.0412576587495</v>
      </c>
      <c r="BI89" s="78" t="n">
        <v>78.9672727734733</v>
      </c>
      <c r="BJ89" s="78" t="n">
        <v>79.8731968087663</v>
      </c>
      <c r="BK89" s="78" t="n">
        <v>80.7585738945969</v>
      </c>
      <c r="BL89" s="78" t="n">
        <v>81.6229156391509</v>
      </c>
      <c r="BM89" s="78" t="n">
        <v>82.4656970667885</v>
      </c>
      <c r="BN89" s="78" t="n">
        <v>83.2863518079149</v>
      </c>
      <c r="BO89" s="78" t="n">
        <v>84.0842663536728</v>
      </c>
      <c r="BP89" s="78" t="n">
        <v>84.8587731277645</v>
      </c>
      <c r="BQ89" s="78" t="n">
        <v>85.6091420424484</v>
      </c>
      <c r="BR89" s="78" t="n">
        <v>86.3345700834485</v>
      </c>
      <c r="BS89" s="78" t="n">
        <v>87.0341682892562</v>
      </c>
      <c r="BT89" s="78" t="n">
        <v>87.7069452210871</v>
      </c>
      <c r="BU89" s="82" t="n">
        <v>88.3517856040395</v>
      </c>
      <c r="BV89" s="66" t="n">
        <f aca="false">MAX(C89:BU89)</f>
        <v>88.3517856040395</v>
      </c>
    </row>
    <row r="90" customFormat="false" ht="14.1" hidden="false" customHeight="true" outlineLevel="0" collapsed="false">
      <c r="A90" s="76" t="n">
        <v>35.65</v>
      </c>
      <c r="B90" s="77" t="n">
        <f aca="false">IF(A90-$E$3&lt;0,0,A90-$E$3)</f>
        <v>4.09</v>
      </c>
      <c r="C90" s="119"/>
      <c r="D90" s="89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 t="n">
        <v>23.5161227221124</v>
      </c>
      <c r="Q90" s="78" t="n">
        <v>25.1800174261905</v>
      </c>
      <c r="R90" s="78" t="n">
        <v>26.823192355359</v>
      </c>
      <c r="S90" s="78" t="n">
        <v>28.4456432046584</v>
      </c>
      <c r="T90" s="78" t="n">
        <v>30.0587938902462</v>
      </c>
      <c r="U90" s="78" t="n">
        <v>31.6592517137007</v>
      </c>
      <c r="V90" s="78" t="n">
        <v>33.2409135148489</v>
      </c>
      <c r="W90" s="78" t="n">
        <v>34.8037464203154</v>
      </c>
      <c r="X90" s="78" t="n">
        <v>36.3477158254916</v>
      </c>
      <c r="Y90" s="78" t="n">
        <v>37.8727853159555</v>
      </c>
      <c r="Z90" s="78" t="n">
        <v>39.3789165841201</v>
      </c>
      <c r="AA90" s="78" t="n">
        <v>40.8660693407367</v>
      </c>
      <c r="AB90" s="78" t="n">
        <v>42.3342012208455</v>
      </c>
      <c r="AC90" s="78" t="n">
        <v>43.7832676837265</v>
      </c>
      <c r="AD90" s="78" t="n">
        <v>45.2132219063577</v>
      </c>
      <c r="AE90" s="78" t="n">
        <v>46.6240146698403</v>
      </c>
      <c r="AF90" s="78" t="n">
        <v>48.0155942381908</v>
      </c>
      <c r="AG90" s="78" t="n">
        <v>49.3879062288417</v>
      </c>
      <c r="AH90" s="78" t="n">
        <v>50.7408934741177</v>
      </c>
      <c r="AI90" s="78" t="n">
        <v>52.0744958728779</v>
      </c>
      <c r="AJ90" s="78" t="n">
        <v>53.3886502314206</v>
      </c>
      <c r="AK90" s="78" t="n">
        <v>54.6832900926499</v>
      </c>
      <c r="AL90" s="78" t="n">
        <v>55.9583455523808</v>
      </c>
      <c r="AM90" s="78" t="n">
        <v>57.2137430615331</v>
      </c>
      <c r="AN90" s="78" t="n">
        <v>58.4494052128092</v>
      </c>
      <c r="AO90" s="78" t="n">
        <v>59.6652505102788</v>
      </c>
      <c r="AP90" s="78" t="n">
        <v>60.8611931200936</v>
      </c>
      <c r="AQ90" s="78" t="n">
        <v>62.037142600328</v>
      </c>
      <c r="AR90" s="78" t="n">
        <v>63.1930036076732</v>
      </c>
      <c r="AS90" s="78" t="n">
        <v>64.3286755784065</v>
      </c>
      <c r="AT90" s="78" t="n">
        <v>65.4440523807005</v>
      </c>
      <c r="AU90" s="78" t="n">
        <v>66.5390219349173</v>
      </c>
      <c r="AV90" s="78" t="n">
        <v>67.6134657980434</v>
      </c>
      <c r="AW90" s="78" t="n">
        <v>68.6672587078462</v>
      </c>
      <c r="AX90" s="78" t="n">
        <v>69.7002680816494</v>
      </c>
      <c r="AY90" s="78" t="n">
        <v>70.7123534638192</v>
      </c>
      <c r="AZ90" s="78" t="n">
        <v>71.7033659150877</v>
      </c>
      <c r="BA90" s="78" t="n">
        <v>72.673147335685</v>
      </c>
      <c r="BB90" s="78" t="n">
        <v>73.6215297128639</v>
      </c>
      <c r="BC90" s="78" t="n">
        <v>74.5483342817144</v>
      </c>
      <c r="BD90" s="78" t="n">
        <v>75.4533705861179</v>
      </c>
      <c r="BE90" s="78" t="n">
        <v>76.3364354241782</v>
      </c>
      <c r="BF90" s="78" t="n">
        <v>77.1973116593673</v>
      </c>
      <c r="BG90" s="78" t="n">
        <v>78.0357668747805</v>
      </c>
      <c r="BH90" s="78" t="n">
        <v>78.8515518430761</v>
      </c>
      <c r="BI90" s="78" t="n">
        <v>79.7577271356769</v>
      </c>
      <c r="BJ90" s="78" t="n">
        <v>80.6835876362427</v>
      </c>
      <c r="BK90" s="78" t="n">
        <v>81.5893604119292</v>
      </c>
      <c r="BL90" s="78" t="n">
        <v>82.4745896688201</v>
      </c>
      <c r="BM90" s="78" t="n">
        <v>83.3387870966466</v>
      </c>
      <c r="BN90" s="78" t="n">
        <v>84.1814278074225</v>
      </c>
      <c r="BO90" s="78" t="n">
        <v>85.0019455261184</v>
      </c>
      <c r="BP90" s="78" t="n">
        <v>85.7997268463127</v>
      </c>
      <c r="BQ90" s="78" t="n">
        <v>86.574104303171</v>
      </c>
      <c r="BR90" s="78" t="n">
        <v>87.3243479308525</v>
      </c>
      <c r="BS90" s="78" t="n">
        <v>88.0496548491582</v>
      </c>
      <c r="BT90" s="78" t="n">
        <v>88.7491362450071</v>
      </c>
      <c r="BU90" s="82" t="n">
        <v>89.4218008451523</v>
      </c>
      <c r="BV90" s="66" t="n">
        <f aca="false">MAX(C90:BU90)</f>
        <v>89.4218008451523</v>
      </c>
    </row>
    <row r="91" customFormat="false" ht="14.1" hidden="false" customHeight="true" outlineLevel="0" collapsed="false">
      <c r="A91" s="76" t="n">
        <v>35.7</v>
      </c>
      <c r="B91" s="77" t="n">
        <f aca="false">IF(A91-$E$3&lt;0,0,A91-$E$3)</f>
        <v>4.14</v>
      </c>
      <c r="C91" s="119"/>
      <c r="D91" s="89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 t="n">
        <v>25.3538999398634</v>
      </c>
      <c r="R91" s="78" t="n">
        <v>27.0104623885143</v>
      </c>
      <c r="S91" s="78" t="n">
        <v>28.6464305896368</v>
      </c>
      <c r="T91" s="78" t="n">
        <v>30.2696137672242</v>
      </c>
      <c r="U91" s="78" t="n">
        <v>31.8835478128584</v>
      </c>
      <c r="V91" s="78" t="n">
        <v>33.478809688158</v>
      </c>
      <c r="W91" s="78" t="n">
        <v>35.0553674887474</v>
      </c>
      <c r="X91" s="78" t="n">
        <v>36.6131876479845</v>
      </c>
      <c r="Y91" s="78" t="n">
        <v>38.1522348626963</v>
      </c>
      <c r="Z91" s="78" t="n">
        <v>39.6724720144767</v>
      </c>
      <c r="AA91" s="78" t="n">
        <v>41.1738600862066</v>
      </c>
      <c r="AB91" s="78" t="n">
        <v>42.6563580734239</v>
      </c>
      <c r="AC91" s="78" t="n">
        <v>44.1199228901365</v>
      </c>
      <c r="AD91" s="78" t="n">
        <v>45.5645092686282</v>
      </c>
      <c r="AE91" s="78" t="n">
        <v>46.9900696527681</v>
      </c>
      <c r="AF91" s="78" t="n">
        <v>48.3965540842779</v>
      </c>
      <c r="AG91" s="78" t="n">
        <v>49.7839100813621</v>
      </c>
      <c r="AH91" s="78" t="n">
        <v>51.1520825090373</v>
      </c>
      <c r="AI91" s="78" t="n">
        <v>52.5010134404312</v>
      </c>
      <c r="AJ91" s="78" t="n">
        <v>53.8306420082377</v>
      </c>
      <c r="AK91" s="78" t="n">
        <v>55.1409042454283</v>
      </c>
      <c r="AL91" s="78" t="n">
        <v>56.4317329142129</v>
      </c>
      <c r="AM91" s="78" t="n">
        <v>57.7030573221328</v>
      </c>
      <c r="AN91" s="78" t="n">
        <v>58.9548031240293</v>
      </c>
      <c r="AO91" s="78" t="n">
        <v>60.186892108486</v>
      </c>
      <c r="AP91" s="78" t="n">
        <v>61.399241967166</v>
      </c>
      <c r="AQ91" s="78" t="n">
        <v>62.5917660452665</v>
      </c>
      <c r="AR91" s="78" t="n">
        <v>63.7643730710844</v>
      </c>
      <c r="AS91" s="78" t="n">
        <v>64.9169668624214</v>
      </c>
      <c r="AT91" s="78" t="n">
        <v>66.0494460072481</v>
      </c>
      <c r="AU91" s="78" t="n">
        <v>67.1617035156903</v>
      </c>
      <c r="AV91" s="78" t="n">
        <v>68.2536264399819</v>
      </c>
      <c r="AW91" s="78" t="n">
        <v>69.3250954585377</v>
      </c>
      <c r="AX91" s="78" t="n">
        <v>70.3759844197266</v>
      </c>
      <c r="AY91" s="78" t="n">
        <v>71.4061598402391</v>
      </c>
      <c r="AZ91" s="78" t="n">
        <v>72.4154803521402</v>
      </c>
      <c r="BA91" s="78" t="n">
        <v>73.4037960917301</v>
      </c>
      <c r="BB91" s="78" t="n">
        <v>74.370948022184</v>
      </c>
      <c r="BC91" s="78" t="n">
        <v>75.3167671805495</v>
      </c>
      <c r="BD91" s="78" t="n">
        <v>76.2410738379966</v>
      </c>
      <c r="BE91" s="78" t="n">
        <v>77.1436765601673</v>
      </c>
      <c r="BF91" s="78" t="n">
        <v>78.0243711519547</v>
      </c>
      <c r="BG91" s="78" t="n">
        <v>78.88293946795</v>
      </c>
      <c r="BH91" s="78" t="n">
        <v>79.7191480659397</v>
      </c>
      <c r="BI91" s="78" t="n">
        <v>80.5388577004271</v>
      </c>
      <c r="BJ91" s="78" t="n">
        <v>81.4842212942061</v>
      </c>
      <c r="BK91" s="78" t="n">
        <v>82.409927180614</v>
      </c>
      <c r="BL91" s="78" t="n">
        <v>83.3155486966939</v>
      </c>
      <c r="BM91" s="78" t="n">
        <v>84.2006301246451</v>
      </c>
      <c r="BN91" s="78" t="n">
        <v>85.064683235744</v>
      </c>
      <c r="BO91" s="78" t="n">
        <v>85.9071832296584</v>
      </c>
      <c r="BP91" s="78" t="n">
        <v>86.7275639259237</v>
      </c>
      <c r="BQ91" s="78" t="n">
        <v>87.5252120205543</v>
      </c>
      <c r="BR91" s="78" t="n">
        <v>88.2994601601793</v>
      </c>
      <c r="BS91" s="78" t="n">
        <v>89.0495785008584</v>
      </c>
      <c r="BT91" s="78" t="n">
        <v>89.7747642964697</v>
      </c>
      <c r="BU91" s="82" t="n">
        <v>90.4741288823597</v>
      </c>
      <c r="BV91" s="66" t="n">
        <f aca="false">MAX(C91:BU91)</f>
        <v>90.4741288823597</v>
      </c>
    </row>
    <row r="92" customFormat="false" ht="14.1" hidden="false" customHeight="true" outlineLevel="0" collapsed="false">
      <c r="A92" s="76" t="n">
        <v>35.75</v>
      </c>
      <c r="B92" s="77" t="n">
        <f aca="false">IF(A92-$E$3&lt;0,0,A92-$E$3)</f>
        <v>4.19</v>
      </c>
      <c r="C92" s="119"/>
      <c r="D92" s="89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 t="n">
        <v>27.1963455789466</v>
      </c>
      <c r="S92" s="78" t="n">
        <v>28.84572013185</v>
      </c>
      <c r="T92" s="78" t="n">
        <v>30.4788621573607</v>
      </c>
      <c r="U92" s="78" t="n">
        <v>32.1061600143063</v>
      </c>
      <c r="V92" s="78" t="n">
        <v>33.7149071495986</v>
      </c>
      <c r="W92" s="78" t="n">
        <v>35.3050725846127</v>
      </c>
      <c r="X92" s="78" t="n">
        <v>36.8766237436599</v>
      </c>
      <c r="Y92" s="78" t="n">
        <v>38.4295263837386</v>
      </c>
      <c r="Z92" s="78" t="n">
        <v>39.9637445201544</v>
      </c>
      <c r="AA92" s="78" t="n">
        <v>41.4792403476978</v>
      </c>
      <c r="AB92" s="78" t="n">
        <v>42.9759741570404</v>
      </c>
      <c r="AC92" s="78" t="n">
        <v>44.4539042459755</v>
      </c>
      <c r="AD92" s="78" t="n">
        <v>45.9129868250958</v>
      </c>
      <c r="AE92" s="78" t="n">
        <v>47.3531759174601</v>
      </c>
      <c r="AF92" s="78" t="n">
        <v>48.7744232517559</v>
      </c>
      <c r="AG92" s="78" t="n">
        <v>50.176678148415</v>
      </c>
      <c r="AH92" s="78" t="n">
        <v>51.5598873980846</v>
      </c>
      <c r="AI92" s="78" t="n">
        <v>52.9239951317912</v>
      </c>
      <c r="AJ92" s="78" t="n">
        <v>54.268942682066</v>
      </c>
      <c r="AK92" s="78" t="n">
        <v>55.5946684342194</v>
      </c>
      <c r="AL92" s="78" t="n">
        <v>56.9011076668627</v>
      </c>
      <c r="AM92" s="78" t="n">
        <v>58.1881923806707</v>
      </c>
      <c r="AN92" s="78" t="n">
        <v>59.4558511142664</v>
      </c>
      <c r="AO92" s="78" t="n">
        <v>60.704008745972</v>
      </c>
      <c r="AP92" s="78" t="n">
        <v>61.9325862800222</v>
      </c>
      <c r="AQ92" s="78" t="n">
        <v>63.1415006156601</v>
      </c>
      <c r="AR92" s="78" t="n">
        <v>64.330664297339</v>
      </c>
      <c r="AS92" s="78" t="n">
        <v>65.4999852440217</v>
      </c>
      <c r="AT92" s="78" t="n">
        <v>66.6493664553036</v>
      </c>
      <c r="AU92" s="78" t="n">
        <v>67.7787056917811</v>
      </c>
      <c r="AV92" s="78" t="n">
        <v>68.8878951267236</v>
      </c>
      <c r="AW92" s="78" t="n">
        <v>69.9768209656951</v>
      </c>
      <c r="AX92" s="78" t="n">
        <v>71.0453630302759</v>
      </c>
      <c r="AY92" s="78" t="n">
        <v>72.0933943014625</v>
      </c>
      <c r="AZ92" s="78" t="n">
        <v>73.1207804176403</v>
      </c>
      <c r="BA92" s="78" t="n">
        <v>74.1273791212147</v>
      </c>
      <c r="BB92" s="78" t="n">
        <v>75.113039647024</v>
      </c>
      <c r="BC92" s="78" t="n">
        <v>76.0776020445008</v>
      </c>
      <c r="BD92" s="78" t="n">
        <v>77.0208964241576</v>
      </c>
      <c r="BE92" s="78" t="n">
        <v>77.9427421172904</v>
      </c>
      <c r="BF92" s="78" t="n">
        <v>78.8429467357408</v>
      </c>
      <c r="BG92" s="78" t="n">
        <v>79.7213051160452</v>
      </c>
      <c r="BH92" s="78" t="n">
        <v>80.5775981292019</v>
      </c>
      <c r="BI92" s="78" t="n">
        <v>81.4115913334371</v>
      </c>
      <c r="BJ92" s="78" t="n">
        <v>82.2754649157345</v>
      </c>
      <c r="BK92" s="78" t="n">
        <v>83.2206706120666</v>
      </c>
      <c r="BL92" s="78" t="n">
        <v>84.1462218843166</v>
      </c>
      <c r="BM92" s="78" t="n">
        <v>85.05169214079</v>
      </c>
      <c r="BN92" s="78" t="n">
        <v>85.9366257398014</v>
      </c>
      <c r="BO92" s="78" t="n">
        <v>86.8005345341728</v>
      </c>
      <c r="BP92" s="78" t="n">
        <v>87.6428938112255</v>
      </c>
      <c r="BQ92" s="78" t="n">
        <v>88.4631374850603</v>
      </c>
      <c r="BR92" s="78" t="n">
        <v>89.2606523541273</v>
      </c>
      <c r="BS92" s="78" t="n">
        <v>90.0347711765189</v>
      </c>
      <c r="BT92" s="78" t="n">
        <v>90.7847642301956</v>
      </c>
      <c r="BU92" s="82" t="n">
        <v>91.5098289031126</v>
      </c>
      <c r="BV92" s="66" t="n">
        <f aca="false">MAX(C92:BU92)</f>
        <v>91.5098289031126</v>
      </c>
    </row>
    <row r="93" customFormat="false" ht="14.1" hidden="false" customHeight="true" outlineLevel="0" collapsed="false">
      <c r="A93" s="76" t="n">
        <v>35.8</v>
      </c>
      <c r="B93" s="77" t="n">
        <f aca="false">IF(A93-$E$3&lt;0,0,A93-$E$3)</f>
        <v>4.24</v>
      </c>
      <c r="C93" s="119"/>
      <c r="D93" s="89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 t="n">
        <v>29.0435414690254</v>
      </c>
      <c r="T93" s="78" t="n">
        <v>30.6865702409735</v>
      </c>
      <c r="U93" s="78" t="n">
        <v>32.3271219560415</v>
      </c>
      <c r="V93" s="78" t="n">
        <v>33.9492420743969</v>
      </c>
      <c r="W93" s="78" t="n">
        <v>35.5529005024611</v>
      </c>
      <c r="X93" s="78" t="n">
        <v>37.1380656112894</v>
      </c>
      <c r="Y93" s="78" t="n">
        <v>38.7047041700621</v>
      </c>
      <c r="Z93" s="78" t="n">
        <v>40.2527812757272</v>
      </c>
      <c r="AA93" s="78" t="n">
        <v>41.7822602785085</v>
      </c>
      <c r="AB93" s="78" t="n">
        <v>43.2931027029666</v>
      </c>
      <c r="AC93" s="78" t="n">
        <v>44.7852681642737</v>
      </c>
      <c r="AD93" s="78" t="n">
        <v>46.2587142793288</v>
      </c>
      <c r="AE93" s="78" t="n">
        <v>47.713396572304</v>
      </c>
      <c r="AF93" s="78" t="n">
        <v>49.1492683741748</v>
      </c>
      <c r="AG93" s="78" t="n">
        <v>50.5662807157408</v>
      </c>
      <c r="AH93" s="78" t="n">
        <v>51.9643822135931</v>
      </c>
      <c r="AI93" s="78" t="n">
        <v>53.3435189484308</v>
      </c>
      <c r="AJ93" s="78" t="n">
        <v>54.703634335064</v>
      </c>
      <c r="AK93" s="78" t="n">
        <v>56.0446689833702</v>
      </c>
      <c r="AL93" s="78" t="n">
        <v>57.3665605493932</v>
      </c>
      <c r="AM93" s="78" t="n">
        <v>58.66924357568</v>
      </c>
      <c r="AN93" s="78" t="n">
        <v>59.9526493198512</v>
      </c>
      <c r="AO93" s="78" t="n">
        <v>61.2167055702826</v>
      </c>
      <c r="AP93" s="78" t="n">
        <v>62.4613364476449</v>
      </c>
      <c r="AQ93" s="78" t="n">
        <v>63.6864621908936</v>
      </c>
      <c r="AR93" s="78" t="n">
        <v>64.8919989261317</v>
      </c>
      <c r="AS93" s="78" t="n">
        <v>66.0778584165647</v>
      </c>
      <c r="AT93" s="78" t="n">
        <v>67.2439477915408</v>
      </c>
      <c r="AU93" s="78" t="n">
        <v>68.3901692524011</v>
      </c>
      <c r="AV93" s="78" t="n">
        <v>69.5164197525592</v>
      </c>
      <c r="AW93" s="78" t="n">
        <v>70.6225906488693</v>
      </c>
      <c r="AX93" s="78" t="n">
        <v>71.7085673209246</v>
      </c>
      <c r="AY93" s="78" t="n">
        <v>72.7742287544387</v>
      </c>
      <c r="AZ93" s="78" t="n">
        <v>73.8194470842832</v>
      </c>
      <c r="BA93" s="78" t="n">
        <v>74.844087092076</v>
      </c>
      <c r="BB93" s="78" t="n">
        <v>75.8480056524039</v>
      </c>
      <c r="BC93" s="78" t="n">
        <v>76.8310511208006</v>
      </c>
      <c r="BD93" s="78" t="n">
        <v>77.7930626554432</v>
      </c>
      <c r="BE93" s="78" t="n">
        <v>78.7338694631426</v>
      </c>
      <c r="BF93" s="78" t="n">
        <v>79.6532899585156</v>
      </c>
      <c r="BG93" s="78" t="n">
        <v>80.5511308231785</v>
      </c>
      <c r="BH93" s="78" t="n">
        <v>81.4271859492845</v>
      </c>
      <c r="BI93" s="78" t="n">
        <v>82.2812352486334</v>
      </c>
      <c r="BJ93" s="78" t="n">
        <v>83.1130433047278</v>
      </c>
      <c r="BK93" s="78" t="n">
        <v>84.0219589636812</v>
      </c>
      <c r="BL93" s="78" t="n">
        <v>84.9670067625664</v>
      </c>
      <c r="BM93" s="78" t="n">
        <v>85.8924034206585</v>
      </c>
      <c r="BN93" s="78" t="n">
        <v>86.7977224175254</v>
      </c>
      <c r="BO93" s="78" t="n">
        <v>87.6825081875971</v>
      </c>
      <c r="BP93" s="78" t="n">
        <v>88.546272665241</v>
      </c>
      <c r="BQ93" s="78" t="n">
        <v>89.388491225432</v>
      </c>
      <c r="BR93" s="78" t="n">
        <v>90.2085978768362</v>
      </c>
      <c r="BS93" s="78" t="n">
        <v>91.0059795203396</v>
      </c>
      <c r="BT93" s="78" t="n">
        <v>91.7799690254978</v>
      </c>
      <c r="BU93" s="82" t="n">
        <v>92.5298367921722</v>
      </c>
      <c r="BV93" s="66" t="n">
        <f aca="false">MAX(C93:BU93)</f>
        <v>92.5298367921722</v>
      </c>
    </row>
    <row r="94" customFormat="false" ht="14.1" hidden="false" customHeight="true" outlineLevel="0" collapsed="false">
      <c r="A94" s="76" t="n">
        <v>35.85</v>
      </c>
      <c r="B94" s="77" t="n">
        <f aca="false">IF(A94-$E$3&lt;0,0,A94-$E$3)</f>
        <v>4.29</v>
      </c>
      <c r="C94" s="119"/>
      <c r="D94" s="89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 t="n">
        <v>30.8955639751133</v>
      </c>
      <c r="U94" s="78" t="n">
        <v>32.5464661611654</v>
      </c>
      <c r="V94" s="78" t="n">
        <v>34.1818494313771</v>
      </c>
      <c r="W94" s="78" t="n">
        <v>35.7988887350047</v>
      </c>
      <c r="X94" s="78" t="n">
        <v>37.3975533482358</v>
      </c>
      <c r="Y94" s="78" t="n">
        <v>38.9778110073016</v>
      </c>
      <c r="Z94" s="78" t="n">
        <v>40.5396278418675</v>
      </c>
      <c r="AA94" s="78" t="n">
        <v>42.0829683045705</v>
      </c>
      <c r="AB94" s="78" t="n">
        <v>43.607795096417</v>
      </c>
      <c r="AC94" s="78" t="n">
        <v>45.1140690877317</v>
      </c>
      <c r="AD94" s="78" t="n">
        <v>46.6017492343132</v>
      </c>
      <c r="AE94" s="78" t="n">
        <v>48.0707924884272</v>
      </c>
      <c r="AF94" s="78" t="n">
        <v>49.5211537042255</v>
      </c>
      <c r="AG94" s="78" t="n">
        <v>50.952785537143</v>
      </c>
      <c r="AH94" s="78" t="n">
        <v>52.3656383367801</v>
      </c>
      <c r="AI94" s="78" t="n">
        <v>53.7596600327264</v>
      </c>
      <c r="AJ94" s="78" t="n">
        <v>55.1347960127266</v>
      </c>
      <c r="AK94" s="78" t="n">
        <v>56.4909889925262</v>
      </c>
      <c r="AL94" s="78" t="n">
        <v>57.8281788766648</v>
      </c>
      <c r="AM94" s="78" t="n">
        <v>59.1463026094027</v>
      </c>
      <c r="AN94" s="78" t="n">
        <v>60.4452940148793</v>
      </c>
      <c r="AO94" s="78" t="n">
        <v>61.7250836254952</v>
      </c>
      <c r="AP94" s="78" t="n">
        <v>62.9855984973975</v>
      </c>
      <c r="AQ94" s="78" t="n">
        <v>64.226762011813</v>
      </c>
      <c r="AR94" s="78" t="n">
        <v>65.4484936608217</v>
      </c>
      <c r="AS94" s="78" t="n">
        <v>66.6507088159916</v>
      </c>
      <c r="AT94" s="78" t="n">
        <v>67.8333184780947</v>
      </c>
      <c r="AU94" s="78" t="n">
        <v>68.996229005895</v>
      </c>
      <c r="AV94" s="78" t="n">
        <v>70.1393418217335</v>
      </c>
      <c r="AW94" s="78" t="n">
        <v>71.2625530913267</v>
      </c>
      <c r="AX94" s="78" t="n">
        <v>72.3657533748396</v>
      </c>
      <c r="AY94" s="78" t="n">
        <v>73.4488272458704</v>
      </c>
      <c r="AZ94" s="78" t="n">
        <v>74.5116528745005</v>
      </c>
      <c r="BA94" s="78" t="n">
        <v>75.5541015699809</v>
      </c>
      <c r="BB94" s="78" t="n">
        <v>76.5760372779468</v>
      </c>
      <c r="BC94" s="78" t="n">
        <v>77.5773160262439</v>
      </c>
      <c r="BD94" s="78" t="n">
        <v>78.5577853124835</v>
      </c>
      <c r="BE94" s="78" t="n">
        <v>79.5172834252886</v>
      </c>
      <c r="BF94" s="78" t="n">
        <v>80.4556386898028</v>
      </c>
      <c r="BG94" s="78" t="n">
        <v>81.3726686263481</v>
      </c>
      <c r="BH94" s="78" t="n">
        <v>82.2681790090658</v>
      </c>
      <c r="BI94" s="78" t="n">
        <v>83.1419628088619</v>
      </c>
      <c r="BJ94" s="78" t="n">
        <v>83.9937990018786</v>
      </c>
      <c r="BK94" s="78" t="n">
        <v>84.8234512208637</v>
      </c>
      <c r="BL94" s="78" t="n">
        <v>85.7782726781101</v>
      </c>
      <c r="BM94" s="78" t="n">
        <v>86.7231625795485</v>
      </c>
      <c r="BN94" s="78" t="n">
        <v>87.6484046234826</v>
      </c>
      <c r="BO94" s="78" t="n">
        <v>88.553572360743</v>
      </c>
      <c r="BP94" s="78" t="n">
        <v>89.438210301875</v>
      </c>
      <c r="BQ94" s="78" t="n">
        <v>90.3018304627913</v>
      </c>
      <c r="BR94" s="78" t="n">
        <v>91.1439083061208</v>
      </c>
      <c r="BS94" s="78" t="n">
        <v>91.9638779350944</v>
      </c>
      <c r="BT94" s="78" t="n">
        <v>92.7611263530341</v>
      </c>
      <c r="BU94" s="82" t="n">
        <v>93.534986540959</v>
      </c>
      <c r="BV94" s="66" t="n">
        <f aca="false">MAX(C94:BU94)</f>
        <v>93.534986540959</v>
      </c>
    </row>
    <row r="95" customFormat="false" ht="14.1" hidden="false" customHeight="true" outlineLevel="0" collapsed="false">
      <c r="A95" s="76" t="n">
        <v>35.9</v>
      </c>
      <c r="B95" s="77" t="n">
        <f aca="false">IF(A95-$E$3&lt;0,0,A95-$E$3)</f>
        <v>4.34</v>
      </c>
      <c r="C95" s="119"/>
      <c r="D95" s="89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 t="n">
        <v>32.764224088784</v>
      </c>
      <c r="V95" s="78" t="n">
        <v>34.4127630383789</v>
      </c>
      <c r="W95" s="78" t="n">
        <v>36.0430735332972</v>
      </c>
      <c r="X95" s="78" t="n">
        <v>37.6551257156572</v>
      </c>
      <c r="Y95" s="78" t="n">
        <v>39.2488882462595</v>
      </c>
      <c r="Z95" s="78" t="n">
        <v>40.824328241472</v>
      </c>
      <c r="AA95" s="78" t="n">
        <v>42.3814112065218</v>
      </c>
      <c r="AB95" s="78" t="n">
        <v>43.9201009649294</v>
      </c>
      <c r="AC95" s="78" t="n">
        <v>45.4403595838009</v>
      </c>
      <c r="AD95" s="78" t="n">
        <v>46.9421472946654</v>
      </c>
      <c r="AE95" s="78" t="n">
        <v>48.4254224095169</v>
      </c>
      <c r="AF95" s="78" t="n">
        <v>49.890141231687</v>
      </c>
      <c r="AG95" s="78" t="n">
        <v>51.3362579611402</v>
      </c>
      <c r="AH95" s="78" t="n">
        <v>52.7637245937416</v>
      </c>
      <c r="AI95" s="78" t="n">
        <v>54.1724908140048</v>
      </c>
      <c r="AJ95" s="78" t="n">
        <v>55.5625038807749</v>
      </c>
      <c r="AK95" s="78" t="n">
        <v>56.9337085052483</v>
      </c>
      <c r="AL95" s="78" t="n">
        <v>58.2860467206655</v>
      </c>
      <c r="AM95" s="78" t="n">
        <v>59.6194577429449</v>
      </c>
      <c r="AN95" s="78" t="n">
        <v>60.9338778214427</v>
      </c>
      <c r="AO95" s="78" t="n">
        <v>62.2292400789365</v>
      </c>
      <c r="AP95" s="78" t="n">
        <v>63.5054743398253</v>
      </c>
      <c r="AQ95" s="78" t="n">
        <v>64.762506945423</v>
      </c>
      <c r="AR95" s="78" t="n">
        <v>66.0002605550909</v>
      </c>
      <c r="AS95" s="78" t="n">
        <v>67.2186539318007</v>
      </c>
      <c r="AT95" s="78" t="n">
        <v>68.4176017105479</v>
      </c>
      <c r="AU95" s="78" t="n">
        <v>69.5970141478352</v>
      </c>
      <c r="AV95" s="78" t="n">
        <v>70.756796850215</v>
      </c>
      <c r="AW95" s="78" t="n">
        <v>71.8968504796163</v>
      </c>
      <c r="AX95" s="78" t="n">
        <v>73.0170704328715</v>
      </c>
      <c r="AY95" s="78" t="n">
        <v>74.1173464925001</v>
      </c>
      <c r="AZ95" s="78" t="n">
        <v>75.1975624453907</v>
      </c>
      <c r="BA95" s="78" t="n">
        <v>76.2575956655282</v>
      </c>
      <c r="BB95" s="78" t="n">
        <v>77.2973166563382</v>
      </c>
      <c r="BC95" s="78" t="n">
        <v>78.3165885475398</v>
      </c>
      <c r="BD95" s="78" t="n">
        <v>79.3152665405865</v>
      </c>
      <c r="BE95" s="78" t="n">
        <v>80.2931972958102</v>
      </c>
      <c r="BF95" s="78" t="n">
        <v>81.2502182532312</v>
      </c>
      <c r="BG95" s="78" t="n">
        <v>82.1861568775991</v>
      </c>
      <c r="BH95" s="78" t="n">
        <v>83.1008298165514</v>
      </c>
      <c r="BI95" s="78" t="n">
        <v>83.9940419587185</v>
      </c>
      <c r="BJ95" s="78" t="n">
        <v>84.8655853760953</v>
      </c>
      <c r="BK95" s="78" t="n">
        <v>85.715238131894</v>
      </c>
      <c r="BL95" s="78" t="n">
        <v>86.5803637446</v>
      </c>
      <c r="BM95" s="78" t="n">
        <v>87.5443400197836</v>
      </c>
      <c r="BN95" s="78" t="n">
        <v>88.4890720237752</v>
      </c>
      <c r="BO95" s="78" t="n">
        <v>89.4141594535514</v>
      </c>
      <c r="BP95" s="78" t="n">
        <v>90.3191759312053</v>
      </c>
      <c r="BQ95" s="78" t="n">
        <v>91.2036660433975</v>
      </c>
      <c r="BR95" s="78" t="n">
        <v>92.0671418875863</v>
      </c>
      <c r="BS95" s="78" t="n">
        <v>92.9090790140542</v>
      </c>
      <c r="BT95" s="78" t="n">
        <v>93.7289116205972</v>
      </c>
      <c r="BU95" s="82" t="n">
        <v>94.5260268129733</v>
      </c>
      <c r="BV95" s="66" t="n">
        <f aca="false">MAX(C95:BU95)</f>
        <v>94.5260268129733</v>
      </c>
    </row>
    <row r="96" customFormat="false" ht="14.1" hidden="false" customHeight="true" outlineLevel="0" collapsed="false">
      <c r="A96" s="76" t="n">
        <v>35.95</v>
      </c>
      <c r="B96" s="77" t="n">
        <f aca="false">IF(A96-$E$3&lt;0,0,A96-$E$3)</f>
        <v>4.39</v>
      </c>
      <c r="C96" s="119"/>
      <c r="D96" s="89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 t="n">
        <v>34.64201561445</v>
      </c>
      <c r="W96" s="78" t="n">
        <v>36.2854899633877</v>
      </c>
      <c r="X96" s="78" t="n">
        <v>37.9108201998652</v>
      </c>
      <c r="Y96" s="78" t="n">
        <v>39.5179758692279</v>
      </c>
      <c r="Z96" s="78" t="n">
        <v>41.1069250312293</v>
      </c>
      <c r="AA96" s="78" t="n">
        <v>42.6776341968235</v>
      </c>
      <c r="AB96" s="78" t="n">
        <v>44.2300682613603</v>
      </c>
      <c r="AC96" s="78" t="n">
        <v>45.7641904339198</v>
      </c>
      <c r="AD96" s="78" t="n">
        <v>47.2799621625007</v>
      </c>
      <c r="AE96" s="78" t="n">
        <v>48.7773430547502</v>
      </c>
      <c r="AF96" s="78" t="n">
        <v>50.2562907938939</v>
      </c>
      <c r="AG96" s="78" t="n">
        <v>51.716761049492</v>
      </c>
      <c r="AH96" s="78" t="n">
        <v>53.1587073826143</v>
      </c>
      <c r="AI96" s="78" t="n">
        <v>54.5820811449812</v>
      </c>
      <c r="AJ96" s="78" t="n">
        <v>55.986831371581</v>
      </c>
      <c r="AK96" s="78" t="n">
        <v>57.372904666216</v>
      </c>
      <c r="AL96" s="78" t="n">
        <v>58.7402450793798</v>
      </c>
      <c r="AM96" s="78" t="n">
        <v>60.0887939778016</v>
      </c>
      <c r="AN96" s="78" t="n">
        <v>61.4184899049243</v>
      </c>
      <c r="AO96" s="78" t="n">
        <v>62.7292684315023</v>
      </c>
      <c r="AP96" s="78" t="n">
        <v>64.0210619954154</v>
      </c>
      <c r="AQ96" s="78" t="n">
        <v>65.2937997296904</v>
      </c>
      <c r="AR96" s="78" t="n">
        <v>66.5474072776094</v>
      </c>
      <c r="AS96" s="78" t="n">
        <v>67.7818065936459</v>
      </c>
      <c r="AT96" s="78" t="n">
        <v>68.9969157288237</v>
      </c>
      <c r="AU96" s="78" t="n">
        <v>70.1926485989145</v>
      </c>
      <c r="AV96" s="78" t="n">
        <v>71.3689147336947</v>
      </c>
      <c r="AW96" s="78" t="n">
        <v>72.5256190052502</v>
      </c>
      <c r="AX96" s="78" t="n">
        <v>73.6626613330516</v>
      </c>
      <c r="AY96" s="78" t="n">
        <v>74.7799363632163</v>
      </c>
      <c r="AZ96" s="78" t="n">
        <v>75.8773331190124</v>
      </c>
      <c r="BA96" s="78" t="n">
        <v>76.954734619245</v>
      </c>
      <c r="BB96" s="78" t="n">
        <v>78.01201746067</v>
      </c>
      <c r="BC96" s="78" t="n">
        <v>79.0490513600071</v>
      </c>
      <c r="BD96" s="78" t="n">
        <v>80.0656986504402</v>
      </c>
      <c r="BE96" s="78" t="n">
        <v>81.0618137266837</v>
      </c>
      <c r="BF96" s="78" t="n">
        <v>82.0372424317289</v>
      </c>
      <c r="BG96" s="78" t="n">
        <v>82.991821377228</v>
      </c>
      <c r="BH96" s="78" t="n">
        <v>83.9253771880831</v>
      </c>
      <c r="BI96" s="78" t="n">
        <v>84.8377256601189</v>
      </c>
      <c r="BJ96" s="78" t="n">
        <v>85.7286708176691</v>
      </c>
      <c r="BK96" s="78" t="n">
        <v>86.5980038553902</v>
      </c>
      <c r="BL96" s="78" t="n">
        <v>87.4455019455153</v>
      </c>
      <c r="BM96" s="78" t="n">
        <v>88.3562808827716</v>
      </c>
      <c r="BN96" s="78" t="n">
        <v>89.320096044124</v>
      </c>
      <c r="BO96" s="78" t="n">
        <v>90.2646701506687</v>
      </c>
      <c r="BP96" s="78" t="n">
        <v>91.189602966287</v>
      </c>
      <c r="BQ96" s="78" t="n">
        <v>92.0944681843344</v>
      </c>
      <c r="BR96" s="78" t="n">
        <v>92.9788104675869</v>
      </c>
      <c r="BS96" s="78" t="n">
        <v>93.8421419950482</v>
      </c>
      <c r="BT96" s="78" t="n">
        <v>94.6839384046544</v>
      </c>
      <c r="BU96" s="82" t="n">
        <v>95.5036339887669</v>
      </c>
      <c r="BV96" s="66" t="n">
        <f aca="false">MAX(C96:BU96)</f>
        <v>95.5036339887669</v>
      </c>
    </row>
    <row r="97" customFormat="false" ht="14.1" hidden="false" customHeight="true" outlineLevel="0" collapsed="false">
      <c r="A97" s="76" t="n">
        <v>36</v>
      </c>
      <c r="B97" s="120" t="n">
        <f aca="false">IF(A97-$E$3&lt;0,0,A97-$E$3)</f>
        <v>4.44</v>
      </c>
      <c r="C97" s="121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 t="n">
        <v>36.5261719596988</v>
      </c>
      <c r="X97" s="122" t="n">
        <v>38.1646730701094</v>
      </c>
      <c r="Y97" s="122" t="n">
        <v>39.7851125524209</v>
      </c>
      <c r="Z97" s="122" t="n">
        <v>41.3874593689579</v>
      </c>
      <c r="AA97" s="122" t="n">
        <v>42.9716809922824</v>
      </c>
      <c r="AB97" s="122" t="n">
        <v>44.5377433418957</v>
      </c>
      <c r="AC97" s="122" t="n">
        <v>46.0856107173398</v>
      </c>
      <c r="AD97" s="122" t="n">
        <v>47.6152457274342</v>
      </c>
      <c r="AE97" s="122" t="n">
        <v>49.1266092153639</v>
      </c>
      <c r="AF97" s="122" t="n">
        <v>50.6196601793036</v>
      </c>
      <c r="AG97" s="122" t="n">
        <v>52.0943556882388</v>
      </c>
      <c r="AH97" s="122" t="n">
        <v>53.5506507926094</v>
      </c>
      <c r="AI97" s="122" t="n">
        <v>54.9884984293655</v>
      </c>
      <c r="AJ97" s="122" t="n">
        <v>56.4078493209872</v>
      </c>
      <c r="AK97" s="122" t="n">
        <v>57.8086518679732</v>
      </c>
      <c r="AL97" s="122" t="n">
        <v>59.1908520342543</v>
      </c>
      <c r="AM97" s="122" t="n">
        <v>60.5543932249316</v>
      </c>
      <c r="AN97" s="122" t="n">
        <v>61.8992161556761</v>
      </c>
      <c r="AO97" s="122" t="n">
        <v>63.2252587130555</v>
      </c>
      <c r="AP97" s="122" t="n">
        <v>64.5324558049743</v>
      </c>
      <c r="AQ97" s="122" t="n">
        <v>65.8207392003216</v>
      </c>
      <c r="AR97" s="122" t="n">
        <v>67.0900373568205</v>
      </c>
      <c r="AS97" s="122" t="n">
        <v>68.3402752359543</v>
      </c>
      <c r="AT97" s="122" t="n">
        <v>69.5713741037133</v>
      </c>
      <c r="AU97" s="122" t="n">
        <v>70.7832513157538</v>
      </c>
      <c r="AV97" s="122" t="n">
        <v>71.9758200853861</v>
      </c>
      <c r="AW97" s="122" t="n">
        <v>73.1489892326113</v>
      </c>
      <c r="AX97" s="122" t="n">
        <v>74.302662912194</v>
      </c>
      <c r="AY97" s="122" t="n">
        <v>75.4367403184933</v>
      </c>
      <c r="AZ97" s="122" t="n">
        <v>76.5511153644671</v>
      </c>
      <c r="BA97" s="122" t="n">
        <v>77.6456763319047</v>
      </c>
      <c r="BB97" s="122" t="n">
        <v>78.7203054895243</v>
      </c>
      <c r="BC97" s="122" t="n">
        <v>79.7748786750835</v>
      </c>
      <c r="BD97" s="122" t="n">
        <v>80.8092648370694</v>
      </c>
      <c r="BE97" s="122" t="n">
        <v>81.8233255308565</v>
      </c>
      <c r="BF97" s="122" t="n">
        <v>82.81691436341</v>
      </c>
      <c r="BG97" s="122" t="n">
        <v>83.7898763796445</v>
      </c>
      <c r="BH97" s="122" t="n">
        <v>84.7420473823963</v>
      </c>
      <c r="BI97" s="122" t="n">
        <v>85.6732531765719</v>
      </c>
      <c r="BJ97" s="122" t="n">
        <v>86.5833087263501</v>
      </c>
      <c r="BK97" s="122" t="n">
        <v>87.472017212265</v>
      </c>
      <c r="BL97" s="122" t="n">
        <v>88.3391689724786</v>
      </c>
      <c r="BM97" s="122" t="n">
        <v>89.1845403094545</v>
      </c>
      <c r="BN97" s="122" t="n">
        <v>90.1418228227152</v>
      </c>
      <c r="BO97" s="122" t="n">
        <v>91.1054768702363</v>
      </c>
      <c r="BP97" s="122" t="n">
        <v>92.0498930793342</v>
      </c>
      <c r="BQ97" s="122" t="n">
        <v>92.9746712807945</v>
      </c>
      <c r="BR97" s="122" t="n">
        <v>93.8793852392354</v>
      </c>
      <c r="BS97" s="122" t="n">
        <v>94.7635796935482</v>
      </c>
      <c r="BT97" s="122" t="n">
        <v>95.6267669042819</v>
      </c>
      <c r="BU97" s="124" t="n">
        <v>96.4684225970265</v>
      </c>
      <c r="BV97" s="66" t="n">
        <f aca="false">MAX(C97:BU97)</f>
        <v>96.4684225970265</v>
      </c>
    </row>
    <row r="98" customFormat="false" ht="12" hidden="false" customHeight="false" outlineLevel="0" collapsed="false"/>
  </sheetData>
  <mergeCells count="11">
    <mergeCell ref="A5:A6"/>
    <mergeCell ref="B5:B6"/>
    <mergeCell ref="C5:BU5"/>
    <mergeCell ref="T8:AD9"/>
    <mergeCell ref="AH8:AR9"/>
    <mergeCell ref="T11:U12"/>
    <mergeCell ref="AH11:AI12"/>
    <mergeCell ref="T16:T17"/>
    <mergeCell ref="AH16:AH17"/>
    <mergeCell ref="AA21:AC21"/>
    <mergeCell ref="AO21:AQ21"/>
  </mergeCells>
  <printOptions headings="false" gridLines="false" gridLinesSet="true" horizontalCentered="true" verticalCentered="true"/>
  <pageMargins left="0.75" right="0.75" top="1" bottom="1" header="0.609722222222222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&amp;C&amp;12CAPACIDAD DE UNA COMPUERTA DE ALIVIADERO
PRESA DE PUNTE NUEVO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W9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5" activeCellId="0" sqref="K25"/>
    </sheetView>
  </sheetViews>
  <sheetFormatPr defaultRowHeight="11.25" zeroHeight="false" outlineLevelRow="0" outlineLevelCol="0"/>
  <cols>
    <col collapsed="false" customWidth="true" hidden="false" outlineLevel="0" max="1" min="1" style="51" width="8.98"/>
    <col collapsed="false" customWidth="true" hidden="false" outlineLevel="0" max="2" min="2" style="51" width="5.7"/>
    <col collapsed="false" customWidth="true" hidden="false" outlineLevel="0" max="73" min="3" style="52" width="5.7"/>
    <col collapsed="false" customWidth="true" hidden="false" outlineLevel="0" max="257" min="74" style="52" width="11.4"/>
    <col collapsed="false" customWidth="true" hidden="false" outlineLevel="0" max="1025" min="258" style="0" width="11.4"/>
  </cols>
  <sheetData>
    <row r="1" customFormat="false" ht="12" hidden="false" customHeight="false" outlineLevel="0" collapsed="false">
      <c r="A1" s="53"/>
      <c r="B1" s="53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  <c r="BS1" s="54"/>
      <c r="BT1" s="54"/>
      <c r="BU1" s="54"/>
    </row>
    <row r="2" customFormat="false" ht="12" hidden="false" customHeight="false" outlineLevel="0" collapsed="false">
      <c r="A2" s="53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</row>
    <row r="3" customFormat="false" ht="11.25" hidden="false" customHeight="false" outlineLevel="0" collapsed="false">
      <c r="A3" s="56" t="s">
        <v>20</v>
      </c>
      <c r="B3" s="56" t="n">
        <v>6.12</v>
      </c>
      <c r="C3" s="57"/>
      <c r="D3" s="58" t="s">
        <v>21</v>
      </c>
      <c r="E3" s="57" t="n">
        <v>31.54</v>
      </c>
      <c r="F3" s="59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</row>
    <row r="4" customFormat="false" ht="12" hidden="false" customHeight="false" outlineLevel="0" collapsed="false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</row>
    <row r="5" s="62" customFormat="true" ht="14.1" hidden="false" customHeight="true" outlineLevel="0" collapsed="false">
      <c r="A5" s="60" t="s">
        <v>7</v>
      </c>
      <c r="B5" s="60" t="s">
        <v>22</v>
      </c>
      <c r="C5" s="61" t="s">
        <v>23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52"/>
    </row>
    <row r="6" s="67" customFormat="true" ht="14.1" hidden="false" customHeight="true" outlineLevel="0" collapsed="false">
      <c r="A6" s="60"/>
      <c r="B6" s="60"/>
      <c r="C6" s="63" t="n">
        <v>0</v>
      </c>
      <c r="D6" s="64" t="n">
        <v>0.05</v>
      </c>
      <c r="E6" s="64" t="n">
        <v>0.1</v>
      </c>
      <c r="F6" s="64" t="n">
        <v>0.15</v>
      </c>
      <c r="G6" s="64" t="n">
        <v>0.2</v>
      </c>
      <c r="H6" s="64" t="n">
        <v>0.25</v>
      </c>
      <c r="I6" s="64" t="n">
        <v>0.3</v>
      </c>
      <c r="J6" s="64" t="n">
        <v>0.35</v>
      </c>
      <c r="K6" s="64" t="n">
        <v>0.4</v>
      </c>
      <c r="L6" s="64" t="n">
        <v>0.45</v>
      </c>
      <c r="M6" s="64" t="n">
        <v>0.5</v>
      </c>
      <c r="N6" s="64" t="n">
        <v>0.55</v>
      </c>
      <c r="O6" s="64" t="n">
        <v>0.6</v>
      </c>
      <c r="P6" s="64" t="n">
        <v>0.65</v>
      </c>
      <c r="Q6" s="64" t="n">
        <v>0.7</v>
      </c>
      <c r="R6" s="64" t="n">
        <v>0.75</v>
      </c>
      <c r="S6" s="64" t="n">
        <v>0.8</v>
      </c>
      <c r="T6" s="64" t="n">
        <v>0.85</v>
      </c>
      <c r="U6" s="64" t="n">
        <v>0.9</v>
      </c>
      <c r="V6" s="64" t="n">
        <v>0.95</v>
      </c>
      <c r="W6" s="64" t="n">
        <v>1</v>
      </c>
      <c r="X6" s="64" t="n">
        <v>1.05</v>
      </c>
      <c r="Y6" s="64" t="n">
        <v>1.1</v>
      </c>
      <c r="Z6" s="64" t="n">
        <v>1.15</v>
      </c>
      <c r="AA6" s="64" t="n">
        <v>1.2</v>
      </c>
      <c r="AB6" s="64" t="n">
        <v>1.25</v>
      </c>
      <c r="AC6" s="64" t="n">
        <v>1.3</v>
      </c>
      <c r="AD6" s="64" t="n">
        <v>1.35</v>
      </c>
      <c r="AE6" s="64" t="n">
        <v>1.4</v>
      </c>
      <c r="AF6" s="64" t="n">
        <v>1.45</v>
      </c>
      <c r="AG6" s="64" t="n">
        <v>1.5</v>
      </c>
      <c r="AH6" s="64" t="n">
        <v>1.55</v>
      </c>
      <c r="AI6" s="64" t="n">
        <v>1.6</v>
      </c>
      <c r="AJ6" s="64" t="n">
        <v>1.65</v>
      </c>
      <c r="AK6" s="64" t="n">
        <v>1.7</v>
      </c>
      <c r="AL6" s="64" t="n">
        <v>1.75</v>
      </c>
      <c r="AM6" s="64" t="n">
        <v>1.8</v>
      </c>
      <c r="AN6" s="64" t="n">
        <v>1.85</v>
      </c>
      <c r="AO6" s="64" t="n">
        <v>1.9</v>
      </c>
      <c r="AP6" s="64" t="n">
        <v>1.95</v>
      </c>
      <c r="AQ6" s="64" t="n">
        <v>2</v>
      </c>
      <c r="AR6" s="64" t="n">
        <v>2.05</v>
      </c>
      <c r="AS6" s="64" t="n">
        <v>2.1</v>
      </c>
      <c r="AT6" s="64" t="n">
        <v>2.15</v>
      </c>
      <c r="AU6" s="64" t="n">
        <v>2.2</v>
      </c>
      <c r="AV6" s="64" t="n">
        <v>2.25</v>
      </c>
      <c r="AW6" s="64" t="n">
        <v>2.3</v>
      </c>
      <c r="AX6" s="64" t="n">
        <v>2.35</v>
      </c>
      <c r="AY6" s="64" t="n">
        <v>2.4</v>
      </c>
      <c r="AZ6" s="64" t="n">
        <v>2.45</v>
      </c>
      <c r="BA6" s="64" t="n">
        <v>2.5</v>
      </c>
      <c r="BB6" s="64" t="n">
        <v>2.55</v>
      </c>
      <c r="BC6" s="64" t="n">
        <v>2.6</v>
      </c>
      <c r="BD6" s="64" t="n">
        <v>2.65</v>
      </c>
      <c r="BE6" s="64" t="n">
        <v>2.7</v>
      </c>
      <c r="BF6" s="64" t="n">
        <v>2.75</v>
      </c>
      <c r="BG6" s="64" t="n">
        <v>2.8</v>
      </c>
      <c r="BH6" s="64" t="n">
        <v>2.85</v>
      </c>
      <c r="BI6" s="64" t="n">
        <v>2.9</v>
      </c>
      <c r="BJ6" s="64" t="n">
        <v>2.95</v>
      </c>
      <c r="BK6" s="64" t="n">
        <v>3</v>
      </c>
      <c r="BL6" s="64" t="n">
        <v>3.05</v>
      </c>
      <c r="BM6" s="64" t="n">
        <v>3.1</v>
      </c>
      <c r="BN6" s="64" t="n">
        <v>3.15</v>
      </c>
      <c r="BO6" s="64" t="n">
        <v>3.2</v>
      </c>
      <c r="BP6" s="64" t="n">
        <v>3.25</v>
      </c>
      <c r="BQ6" s="64" t="n">
        <v>3.3</v>
      </c>
      <c r="BR6" s="64" t="n">
        <v>3.35</v>
      </c>
      <c r="BS6" s="64" t="n">
        <v>3.4</v>
      </c>
      <c r="BT6" s="64" t="n">
        <v>3.45</v>
      </c>
      <c r="BU6" s="65" t="n">
        <v>3.5</v>
      </c>
      <c r="BV6" s="66" t="s">
        <v>24</v>
      </c>
      <c r="BW6" s="66"/>
    </row>
    <row r="7" customFormat="false" ht="14.1" hidden="false" customHeight="true" outlineLevel="0" collapsed="false">
      <c r="A7" s="68" t="n">
        <v>31.5</v>
      </c>
      <c r="B7" s="69" t="n">
        <f aca="false">IF(A7-$E$3&lt;0,0,A7-$E$3)</f>
        <v>0</v>
      </c>
      <c r="C7" s="70" t="n">
        <v>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2"/>
      <c r="U7" s="72"/>
      <c r="V7" s="72"/>
      <c r="W7" s="72"/>
      <c r="X7" s="72"/>
      <c r="Y7" s="72"/>
      <c r="Z7" s="72"/>
      <c r="AA7" s="73"/>
      <c r="AB7" s="73"/>
      <c r="AC7" s="73"/>
      <c r="AD7" s="73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5"/>
      <c r="BV7" s="66" t="n">
        <f aca="false">MAX(C7:BU7)</f>
        <v>0</v>
      </c>
    </row>
    <row r="8" customFormat="false" ht="14.1" hidden="false" customHeight="true" outlineLevel="0" collapsed="false">
      <c r="A8" s="76" t="n">
        <v>31.55</v>
      </c>
      <c r="B8" s="77" t="n">
        <f aca="false">IF(A8-$E$3&lt;0,0,A8-$E$3)</f>
        <v>0.0100000000000016</v>
      </c>
      <c r="C8" s="70" t="n"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80" t="s">
        <v>25</v>
      </c>
      <c r="U8" s="80"/>
      <c r="V8" s="80"/>
      <c r="W8" s="80"/>
      <c r="X8" s="80"/>
      <c r="Y8" s="80"/>
      <c r="Z8" s="80"/>
      <c r="AA8" s="80"/>
      <c r="AB8" s="80"/>
      <c r="AC8" s="80"/>
      <c r="AD8" s="80"/>
      <c r="AE8" s="81"/>
      <c r="AF8" s="79"/>
      <c r="AG8" s="79"/>
      <c r="AH8" s="80" t="s">
        <v>26</v>
      </c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82"/>
      <c r="BV8" s="66" t="n">
        <f aca="false">MAX(C8:BU8)</f>
        <v>0</v>
      </c>
    </row>
    <row r="9" customFormat="false" ht="14.1" hidden="false" customHeight="true" outlineLevel="0" collapsed="false">
      <c r="A9" s="76" t="n">
        <v>31.6</v>
      </c>
      <c r="B9" s="77" t="n">
        <f aca="false">IF(A9-$E$3&lt;0,0,A9-$E$3)</f>
        <v>0.0600000000000023</v>
      </c>
      <c r="C9" s="70" t="n">
        <v>0</v>
      </c>
      <c r="D9" s="78" t="n">
        <v>0.159933589401867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79"/>
      <c r="AG9" s="79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82"/>
      <c r="BV9" s="66" t="n">
        <f aca="false">MAX(C9:BU9)</f>
        <v>0.159933589401867</v>
      </c>
    </row>
    <row r="10" customFormat="false" ht="14.1" hidden="false" customHeight="true" outlineLevel="0" collapsed="false">
      <c r="A10" s="76" t="n">
        <v>31.65</v>
      </c>
      <c r="B10" s="77" t="n">
        <f aca="false">IF(A10-$E$3&lt;0,0,A10-$E$3)</f>
        <v>0.109999999999999</v>
      </c>
      <c r="C10" s="70" t="n">
        <v>0</v>
      </c>
      <c r="D10" s="78" t="n">
        <v>0.263955167182208</v>
      </c>
      <c r="E10" s="78" t="n">
        <v>0.413946350822815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83"/>
      <c r="U10" s="83"/>
      <c r="V10" s="84"/>
      <c r="W10" s="85"/>
      <c r="X10" s="86"/>
      <c r="Y10" s="86"/>
      <c r="Z10" s="87"/>
      <c r="AA10" s="88"/>
      <c r="AB10" s="88"/>
      <c r="AC10" s="88"/>
      <c r="AD10" s="88"/>
      <c r="AE10" s="79"/>
      <c r="AF10" s="79"/>
      <c r="AG10" s="79"/>
      <c r="AH10" s="83"/>
      <c r="AI10" s="83"/>
      <c r="AJ10" s="84"/>
      <c r="AK10" s="85"/>
      <c r="AL10" s="86"/>
      <c r="AM10" s="86"/>
      <c r="AN10" s="87"/>
      <c r="AO10" s="88"/>
      <c r="AP10" s="88"/>
      <c r="AQ10" s="88"/>
      <c r="AR10" s="88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82"/>
      <c r="BV10" s="66" t="n">
        <f aca="false">MAX(C10:BU10)</f>
        <v>0.413946350822815</v>
      </c>
    </row>
    <row r="11" customFormat="false" ht="14.1" hidden="false" customHeight="true" outlineLevel="0" collapsed="false">
      <c r="A11" s="76" t="n">
        <v>31.7</v>
      </c>
      <c r="B11" s="77" t="n">
        <f aca="false">IF(A11-$E$3&lt;0,0,A11-$E$3)</f>
        <v>0.16</v>
      </c>
      <c r="C11" s="70" t="n">
        <v>0</v>
      </c>
      <c r="D11" s="78" t="n">
        <v>0.340248949438044</v>
      </c>
      <c r="E11" s="78" t="n">
        <v>0.581425483739856</v>
      </c>
      <c r="F11" s="78" t="n">
        <v>0.734301792000001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91" t="s">
        <v>27</v>
      </c>
      <c r="U11" s="91"/>
      <c r="V11" s="92" t="s">
        <v>28</v>
      </c>
      <c r="W11" s="93" t="s">
        <v>29</v>
      </c>
      <c r="X11" s="87"/>
      <c r="Y11" s="78"/>
      <c r="Z11" s="78"/>
      <c r="AA11" s="79"/>
      <c r="AB11" s="79"/>
      <c r="AC11" s="79"/>
      <c r="AD11" s="79"/>
      <c r="AE11" s="79"/>
      <c r="AF11" s="79"/>
      <c r="AG11" s="79"/>
      <c r="AH11" s="91" t="s">
        <v>27</v>
      </c>
      <c r="AI11" s="91"/>
      <c r="AJ11" s="92" t="s">
        <v>28</v>
      </c>
      <c r="AK11" s="93" t="s">
        <v>29</v>
      </c>
      <c r="AL11" s="87"/>
      <c r="AM11" s="78"/>
      <c r="AN11" s="78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82"/>
      <c r="BV11" s="66" t="n">
        <f aca="false">MAX(C11:BU11)</f>
        <v>0.734301792000001</v>
      </c>
    </row>
    <row r="12" customFormat="false" ht="14.1" hidden="false" customHeight="true" outlineLevel="0" collapsed="false">
      <c r="A12" s="76" t="n">
        <v>31.75</v>
      </c>
      <c r="B12" s="77" t="n">
        <f aca="false">IF(A12-$E$3&lt;0,0,A12-$E$3)</f>
        <v>0.210000000000001</v>
      </c>
      <c r="C12" s="70" t="n">
        <v>0</v>
      </c>
      <c r="D12" s="78" t="n">
        <v>0.402601689008598</v>
      </c>
      <c r="E12" s="78" t="n">
        <v>0.720267596717107</v>
      </c>
      <c r="F12" s="78" t="n">
        <v>0.949506566429658</v>
      </c>
      <c r="G12" s="78" t="n">
        <v>1.10900849681606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91"/>
      <c r="U12" s="91"/>
      <c r="V12" s="94" t="n">
        <v>32.2</v>
      </c>
      <c r="W12" s="94" t="n">
        <v>0.4</v>
      </c>
      <c r="X12" s="89"/>
      <c r="Y12" s="89"/>
      <c r="Z12" s="89"/>
      <c r="AA12" s="90"/>
      <c r="AB12" s="90"/>
      <c r="AC12" s="90"/>
      <c r="AD12" s="90"/>
      <c r="AE12" s="79"/>
      <c r="AF12" s="79"/>
      <c r="AG12" s="79"/>
      <c r="AH12" s="91"/>
      <c r="AI12" s="91"/>
      <c r="AJ12" s="94" t="n">
        <f aca="false">'H. de Cálculo'!N10</f>
        <v>32.14</v>
      </c>
      <c r="AK12" s="94" t="n">
        <f aca="false">'H. de Cálculo'!S10</f>
        <v>0</v>
      </c>
      <c r="AL12" s="89"/>
      <c r="AM12" s="89"/>
      <c r="AN12" s="89"/>
      <c r="AO12" s="90"/>
      <c r="AP12" s="90"/>
      <c r="AQ12" s="90"/>
      <c r="AR12" s="90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82"/>
      <c r="BV12" s="66" t="n">
        <f aca="false">MAX(C12:BU12)</f>
        <v>32.2</v>
      </c>
    </row>
    <row r="13" customFormat="false" ht="14.1" hidden="false" customHeight="true" outlineLevel="0" collapsed="false">
      <c r="A13" s="76" t="n">
        <v>31.8</v>
      </c>
      <c r="B13" s="77" t="n">
        <f aca="false">IF(A13-$E$3&lt;0,0,A13-$E$3)</f>
        <v>0.260000000000002</v>
      </c>
      <c r="C13" s="70" t="n">
        <v>0</v>
      </c>
      <c r="D13" s="78" t="n">
        <v>0.45669100367211</v>
      </c>
      <c r="E13" s="78" t="n">
        <v>0.837357423687959</v>
      </c>
      <c r="F13" s="78" t="n">
        <v>1.13959751598412</v>
      </c>
      <c r="G13" s="78" t="n">
        <v>1.37145529826892</v>
      </c>
      <c r="H13" s="78" t="n">
        <v>1.53081334231683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87"/>
      <c r="U13" s="87"/>
      <c r="V13" s="89"/>
      <c r="W13" s="89"/>
      <c r="X13" s="95"/>
      <c r="Y13" s="96" t="n">
        <f aca="false">ROUND(V15,2)</f>
        <v>0.4</v>
      </c>
      <c r="Z13" s="97" t="n">
        <f aca="false">ROUND(Y13+0.01,2)</f>
        <v>0.41</v>
      </c>
      <c r="AA13" s="97" t="n">
        <f aca="false">ROUND(Y13+0.02,2)</f>
        <v>0.42</v>
      </c>
      <c r="AB13" s="97" t="n">
        <f aca="false">ROUND(Y13+0.03,2)</f>
        <v>0.43</v>
      </c>
      <c r="AC13" s="97" t="n">
        <f aca="false">ROUND(Y13+0.04,2)</f>
        <v>0.44</v>
      </c>
      <c r="AD13" s="98" t="n">
        <f aca="false">ROUND(Y13+0.05,2)</f>
        <v>0.45</v>
      </c>
      <c r="AE13" s="81"/>
      <c r="AF13" s="79"/>
      <c r="AG13" s="79"/>
      <c r="AH13" s="87"/>
      <c r="AI13" s="87"/>
      <c r="AJ13" s="89"/>
      <c r="AK13" s="89"/>
      <c r="AL13" s="95"/>
      <c r="AM13" s="96" t="n">
        <f aca="false">ROUND(AJ15,2)</f>
        <v>0</v>
      </c>
      <c r="AN13" s="97" t="n">
        <f aca="false">ROUND(AM13+0.01,2)</f>
        <v>0.01</v>
      </c>
      <c r="AO13" s="97" t="n">
        <f aca="false">ROUND(AM13+0.02,2)</f>
        <v>0.02</v>
      </c>
      <c r="AP13" s="97" t="n">
        <f aca="false">ROUND(AM13+0.03,2)</f>
        <v>0.03</v>
      </c>
      <c r="AQ13" s="97" t="n">
        <f aca="false">ROUND(AM13+0.04,2)</f>
        <v>0.04</v>
      </c>
      <c r="AR13" s="98" t="n">
        <f aca="false">ROUND(AM13+0.05,2)</f>
        <v>0.05</v>
      </c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82"/>
      <c r="BV13" s="66" t="n">
        <f aca="false">MAX(C13:BU13)</f>
        <v>1.53081334231683</v>
      </c>
    </row>
    <row r="14" customFormat="false" ht="14.1" hidden="false" customHeight="true" outlineLevel="0" collapsed="false">
      <c r="A14" s="76" t="n">
        <v>31.85</v>
      </c>
      <c r="B14" s="77" t="n">
        <f aca="false">IF(A14-$E$3&lt;0,0,A14-$E$3)</f>
        <v>0.310000000000002</v>
      </c>
      <c r="C14" s="70" t="n">
        <v>0</v>
      </c>
      <c r="D14" s="78" t="n">
        <v>0.50557827678516</v>
      </c>
      <c r="E14" s="78" t="n">
        <v>0.940313466871744</v>
      </c>
      <c r="F14" s="78" t="n">
        <v>1.3052360180268</v>
      </c>
      <c r="G14" s="78" t="n">
        <v>1.59587147116455</v>
      </c>
      <c r="H14" s="78" t="n">
        <v>1.83548416429818</v>
      </c>
      <c r="I14" s="78" t="n">
        <v>1.99469832200761</v>
      </c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9"/>
      <c r="V14" s="99" t="s">
        <v>30</v>
      </c>
      <c r="W14" s="100" t="s">
        <v>31</v>
      </c>
      <c r="X14" s="101" t="n">
        <f aca="false">ROUND(U16,2)</f>
        <v>32.2</v>
      </c>
      <c r="Y14" s="86" t="n">
        <f aca="false">V16</f>
        <v>4.73</v>
      </c>
      <c r="Z14" s="87" t="n">
        <f aca="false">ROUND($Y14+(($AD14-$Y14)/5)*1,2)</f>
        <v>4.8</v>
      </c>
      <c r="AA14" s="87" t="n">
        <f aca="false">ROUND($Y14+(($AD14-$Y14)/5)*2,2)</f>
        <v>4.88</v>
      </c>
      <c r="AB14" s="87" t="n">
        <f aca="false">ROUND($Y14+(($AD14-$Y14)/5)*3,2)</f>
        <v>4.95</v>
      </c>
      <c r="AC14" s="87" t="n">
        <f aca="false">ROUND($Y14+(($AD14-$Y14)/5)*4,2)</f>
        <v>5.03</v>
      </c>
      <c r="AD14" s="102" t="n">
        <f aca="false">W16</f>
        <v>5.1</v>
      </c>
      <c r="AE14" s="81"/>
      <c r="AF14" s="79"/>
      <c r="AG14" s="79"/>
      <c r="AH14" s="78"/>
      <c r="AI14" s="79"/>
      <c r="AJ14" s="99" t="s">
        <v>30</v>
      </c>
      <c r="AK14" s="100" t="s">
        <v>31</v>
      </c>
      <c r="AL14" s="101" t="n">
        <f aca="false">ROUND(AI16,2)</f>
        <v>32.1</v>
      </c>
      <c r="AM14" s="86" t="n">
        <f aca="false">AJ16</f>
        <v>0</v>
      </c>
      <c r="AN14" s="87" t="n">
        <f aca="false">ROUND($Y14+(($AD14-$Y14)/5)*1,2)</f>
        <v>4.8</v>
      </c>
      <c r="AO14" s="87" t="n">
        <f aca="false">ROUND($Y14+(($AD14-$Y14)/5)*2,2)</f>
        <v>4.88</v>
      </c>
      <c r="AP14" s="87" t="n">
        <f aca="false">ROUND($Y14+(($AD14-$Y14)/5)*3,2)</f>
        <v>4.95</v>
      </c>
      <c r="AQ14" s="87" t="n">
        <f aca="false">ROUND($Y14+(($AD14-$Y14)/5)*4,2)</f>
        <v>5.03</v>
      </c>
      <c r="AR14" s="102" t="n">
        <f aca="false">AK16</f>
        <v>0.7</v>
      </c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82"/>
      <c r="BV14" s="66" t="n">
        <f aca="false">MAX(C14:BU14)</f>
        <v>32.2</v>
      </c>
    </row>
    <row r="15" customFormat="false" ht="14.1" hidden="false" customHeight="true" outlineLevel="0" collapsed="false">
      <c r="A15" s="76" t="n">
        <v>31.9</v>
      </c>
      <c r="B15" s="77" t="n">
        <f aca="false">IF(A15-$E$3&lt;0,0,A15-$E$3)</f>
        <v>0.359999999999999</v>
      </c>
      <c r="C15" s="70" t="n">
        <v>0</v>
      </c>
      <c r="D15" s="78" t="n">
        <v>0.550053899707817</v>
      </c>
      <c r="E15" s="78" t="n">
        <v>1.03312027923297</v>
      </c>
      <c r="F15" s="78" t="n">
        <v>1.45280816224091</v>
      </c>
      <c r="G15" s="78" t="n">
        <v>1.80531129877266</v>
      </c>
      <c r="H15" s="78" t="n">
        <v>2.08665287690815</v>
      </c>
      <c r="I15" s="78" t="n">
        <v>2.33784598862906</v>
      </c>
      <c r="J15" s="78" t="n">
        <v>2.49691625999999</v>
      </c>
      <c r="K15" s="78"/>
      <c r="L15" s="78"/>
      <c r="M15" s="78"/>
      <c r="N15" s="78"/>
      <c r="O15" s="78"/>
      <c r="P15" s="78"/>
      <c r="Q15" s="78"/>
      <c r="R15" s="78"/>
      <c r="S15" s="78"/>
      <c r="T15" s="103"/>
      <c r="U15" s="90"/>
      <c r="V15" s="104" t="n">
        <f aca="false">HLOOKUP(W12,C6:BU6,1,TRUE())</f>
        <v>0.4</v>
      </c>
      <c r="W15" s="105" t="n">
        <f aca="false">HLOOKUP((W12+0.05),C6:BU6,1,TRUE())</f>
        <v>0.45</v>
      </c>
      <c r="X15" s="106" t="n">
        <f aca="false">ROUND(X14+0.01,2)</f>
        <v>32.21</v>
      </c>
      <c r="Y15" s="107" t="n">
        <f aca="false">ROUND(V16+((V17-V16)/5)*1,2)</f>
        <v>4.79</v>
      </c>
      <c r="Z15" s="78" t="n">
        <f aca="false">ROUND($Y15+(($AD15-$Y15)/5)*1,2)</f>
        <v>4.87</v>
      </c>
      <c r="AA15" s="78" t="n">
        <f aca="false">ROUND($Y15+(($AD15-$Y15)/5)*2,2)</f>
        <v>4.94</v>
      </c>
      <c r="AB15" s="78" t="n">
        <f aca="false">ROUND($Y15+(($AD15-$Y15)/5)*3,2)</f>
        <v>5.02</v>
      </c>
      <c r="AC15" s="78" t="n">
        <f aca="false">ROUND($Y15+(($AD15-$Y15)/5)*4,2)</f>
        <v>5.09</v>
      </c>
      <c r="AD15" s="108" t="n">
        <f aca="false">ROUND(W16+((W17-W16)/5)*1,2)</f>
        <v>5.17</v>
      </c>
      <c r="AE15" s="81"/>
      <c r="AF15" s="79"/>
      <c r="AG15" s="79"/>
      <c r="AH15" s="103"/>
      <c r="AI15" s="90"/>
      <c r="AJ15" s="104" t="n">
        <f aca="false">HLOOKUP(AK12,C6:BU6,1,TRUE())</f>
        <v>0</v>
      </c>
      <c r="AK15" s="105" t="n">
        <f aca="false">HLOOKUP((AK12+0.05),C6:BU6,1,TRUE())</f>
        <v>0.05</v>
      </c>
      <c r="AL15" s="106" t="n">
        <f aca="false">ROUND(AL14+0.01,2)</f>
        <v>32.11</v>
      </c>
      <c r="AM15" s="107" t="n">
        <f aca="false">ROUND(AJ16+((AJ17-AJ16)/5)*1,2)</f>
        <v>0</v>
      </c>
      <c r="AN15" s="78" t="n">
        <f aca="false">ROUND($Y15+(($AD15-$Y15)/5)*1,2)</f>
        <v>4.87</v>
      </c>
      <c r="AO15" s="78" t="n">
        <f aca="false">ROUND($Y15+(($AD15-$Y15)/5)*2,2)</f>
        <v>4.94</v>
      </c>
      <c r="AP15" s="78" t="n">
        <f aca="false">ROUND($Y15+(($AD15-$Y15)/5)*3,2)</f>
        <v>5.02</v>
      </c>
      <c r="AQ15" s="78" t="n">
        <f aca="false">ROUND($Y15+(($AD15-$Y15)/5)*4,2)</f>
        <v>5.09</v>
      </c>
      <c r="AR15" s="108" t="n">
        <f aca="false">ROUND(AK16+((AK17-AK16)/5)*1,2)</f>
        <v>0.71</v>
      </c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82"/>
      <c r="BV15" s="66" t="n">
        <f aca="false">MAX(C15:BU15)</f>
        <v>32.21</v>
      </c>
    </row>
    <row r="16" customFormat="false" ht="14.1" hidden="false" customHeight="true" outlineLevel="0" collapsed="false">
      <c r="A16" s="76" t="n">
        <v>31.95</v>
      </c>
      <c r="B16" s="77" t="n">
        <f aca="false">IF(A16-$E$3&lt;0,0,A16-$E$3)</f>
        <v>0.41</v>
      </c>
      <c r="C16" s="70" t="n">
        <v>0</v>
      </c>
      <c r="D16" s="78" t="n">
        <v>0.591090550296193</v>
      </c>
      <c r="E16" s="78" t="n">
        <v>1.11818273484699</v>
      </c>
      <c r="F16" s="78" t="n">
        <v>1.5869971866136</v>
      </c>
      <c r="G16" s="78" t="n">
        <v>1.99382823596794</v>
      </c>
      <c r="H16" s="78" t="n">
        <v>2.336184469635</v>
      </c>
      <c r="I16" s="78" t="n">
        <v>2.62281603640488</v>
      </c>
      <c r="J16" s="78" t="n">
        <v>2.87559951672935</v>
      </c>
      <c r="K16" s="78" t="n">
        <v>3.0345259017618</v>
      </c>
      <c r="L16" s="78"/>
      <c r="M16" s="78"/>
      <c r="N16" s="78"/>
      <c r="O16" s="78"/>
      <c r="P16" s="78"/>
      <c r="Q16" s="78"/>
      <c r="R16" s="78"/>
      <c r="S16" s="78"/>
      <c r="T16" s="109" t="s">
        <v>32</v>
      </c>
      <c r="U16" s="110" t="n">
        <f aca="false">VLOOKUP(V12,A7:A97,1,TRUE())</f>
        <v>32.2</v>
      </c>
      <c r="V16" s="111" t="n">
        <f aca="false">ROUND(IFERROR(INDEX(C7:BU97,MATCH(U16,A7:A97,0),MATCH(V15,C6:BU6,0)),""),2)</f>
        <v>4.73</v>
      </c>
      <c r="W16" s="102" t="n">
        <f aca="false">ROUND(IFERROR(INDEX(C7:BU97,MATCH(U16,A7:A97,0),MATCH(W15,C6:BU6,0)),""),2)</f>
        <v>5.1</v>
      </c>
      <c r="X16" s="106" t="n">
        <f aca="false">ROUND(X14+0.02,2)</f>
        <v>32.22</v>
      </c>
      <c r="Y16" s="107" t="n">
        <f aca="false">V16+((V17-V16)/5)*2</f>
        <v>4.846</v>
      </c>
      <c r="Z16" s="78" t="n">
        <f aca="false">ROUND($Y16+(($AD16-$Y16)/5)*1,2)</f>
        <v>4.92</v>
      </c>
      <c r="AA16" s="78" t="n">
        <f aca="false">ROUND($Y16+(($AD16-$Y16)/5)*2,2)</f>
        <v>5</v>
      </c>
      <c r="AB16" s="78" t="n">
        <f aca="false">ROUND($Y16+(($AD16-$Y16)/5)*3,2)</f>
        <v>5.08</v>
      </c>
      <c r="AC16" s="78" t="n">
        <f aca="false">ROUND($Y16+(($AD16-$Y16)/5)*4,2)</f>
        <v>5.15</v>
      </c>
      <c r="AD16" s="108" t="n">
        <f aca="false">ROUND(W16+((W17-W16)/5)*2,2)</f>
        <v>5.23</v>
      </c>
      <c r="AE16" s="81"/>
      <c r="AF16" s="79"/>
      <c r="AG16" s="79"/>
      <c r="AH16" s="109" t="s">
        <v>32</v>
      </c>
      <c r="AI16" s="110" t="n">
        <f aca="false">VLOOKUP(AJ12,A7:A97,1,TRUE())</f>
        <v>32.1</v>
      </c>
      <c r="AJ16" s="111" t="n">
        <f aca="false">ROUND(IFERROR(INDEX(C7:BU97,MATCH(AI16,A7:A97,0),MATCH(AJ15,C6:BU6,0)),""),2)</f>
        <v>0</v>
      </c>
      <c r="AK16" s="102" t="n">
        <f aca="false">ROUND(IFERROR(INDEX(C7:BU97,MATCH(AI16,A7:A97,0),MATCH(AK15,C6:BU6,0)),""),2)</f>
        <v>0.7</v>
      </c>
      <c r="AL16" s="106" t="n">
        <f aca="false">ROUND(AL14+0.02,2)</f>
        <v>32.12</v>
      </c>
      <c r="AM16" s="107" t="n">
        <f aca="false">AJ16+((AJ17-AJ16)/5)*2</f>
        <v>0</v>
      </c>
      <c r="AN16" s="78" t="n">
        <f aca="false">ROUND($Y16+(($AD16-$Y16)/5)*1,2)</f>
        <v>4.92</v>
      </c>
      <c r="AO16" s="78" t="n">
        <f aca="false">ROUND($Y16+(($AD16-$Y16)/5)*2,2)</f>
        <v>5</v>
      </c>
      <c r="AP16" s="78" t="n">
        <f aca="false">ROUND($Y16+(($AD16-$Y16)/5)*3,2)</f>
        <v>5.08</v>
      </c>
      <c r="AQ16" s="78" t="n">
        <f aca="false">ROUND($Y16+(($AD16-$Y16)/5)*4,2)</f>
        <v>5.15</v>
      </c>
      <c r="AR16" s="108" t="n">
        <f aca="false">ROUND(AK16+((AK17-AK16)/5)*2,2)</f>
        <v>0.72</v>
      </c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82"/>
      <c r="BV16" s="66" t="n">
        <f aca="false">MAX(C16:BU16)</f>
        <v>32.22</v>
      </c>
    </row>
    <row r="17" customFormat="false" ht="14.1" hidden="false" customHeight="true" outlineLevel="0" collapsed="false">
      <c r="A17" s="76" t="n">
        <v>32</v>
      </c>
      <c r="B17" s="77" t="n">
        <f aca="false">IF(A17-$E$3&lt;0,0,A17-$E$3)</f>
        <v>0.460000000000001</v>
      </c>
      <c r="C17" s="70" t="n">
        <v>0</v>
      </c>
      <c r="D17" s="78" t="n">
        <v>0.62934851687815</v>
      </c>
      <c r="E17" s="78" t="n">
        <v>1.19708467629315</v>
      </c>
      <c r="F17" s="78" t="n">
        <v>1.71074361449495</v>
      </c>
      <c r="G17" s="78" t="n">
        <v>2.16649182522068</v>
      </c>
      <c r="H17" s="78" t="n">
        <v>2.56261852640464</v>
      </c>
      <c r="I17" s="78" t="n">
        <v>2.89640016302853</v>
      </c>
      <c r="J17" s="78" t="n">
        <v>3.19379855067988</v>
      </c>
      <c r="K17" s="78" t="n">
        <v>3.44635316976519</v>
      </c>
      <c r="L17" s="78" t="n">
        <v>3.60513566845915</v>
      </c>
      <c r="M17" s="78"/>
      <c r="N17" s="78"/>
      <c r="O17" s="78"/>
      <c r="P17" s="78"/>
      <c r="Q17" s="78"/>
      <c r="R17" s="78"/>
      <c r="S17" s="78"/>
      <c r="T17" s="109"/>
      <c r="U17" s="112" t="n">
        <f aca="false">VLOOKUP((V12+0.05),A7:A97,1,TRUE())</f>
        <v>32.25</v>
      </c>
      <c r="V17" s="113" t="n">
        <f aca="false">ROUND(IFERROR(INDEX(C7:BU97,MATCH(U17,A7:A97,0),MATCH(V15,C6:BU6,0)),""),2)</f>
        <v>5.02</v>
      </c>
      <c r="W17" s="95" t="n">
        <f aca="false">ROUND(IFERROR(INDEX(C7:BU97,MATCH(U17,A7:A97,0),MATCH(W15,C6:BU6,0)),""),2)</f>
        <v>5.43</v>
      </c>
      <c r="X17" s="106" t="n">
        <f aca="false">ROUND(X14+0.03,2)</f>
        <v>32.23</v>
      </c>
      <c r="Y17" s="107" t="n">
        <f aca="false">ROUND(V16+((V17-V16)/5)*3,2)</f>
        <v>4.9</v>
      </c>
      <c r="Z17" s="78" t="n">
        <f aca="false">ROUND($Y17+(($AD17-$Y17)/5)*1,2)</f>
        <v>4.98</v>
      </c>
      <c r="AA17" s="78" t="n">
        <f aca="false">ROUND($Y17+(($AD17-$Y17)/5)*2,2)</f>
        <v>5.06</v>
      </c>
      <c r="AB17" s="78" t="n">
        <f aca="false">ROUND($Y17+(($AD17-$Y17)/5)*3,2)</f>
        <v>5.14</v>
      </c>
      <c r="AC17" s="78" t="n">
        <f aca="false">ROUND($Y17+(($AD17-$Y17)/5)*4,2)</f>
        <v>5.22</v>
      </c>
      <c r="AD17" s="108" t="n">
        <f aca="false">ROUND(W16+((W17-W16)/5)*3,2)</f>
        <v>5.3</v>
      </c>
      <c r="AE17" s="81"/>
      <c r="AF17" s="79"/>
      <c r="AG17" s="79"/>
      <c r="AH17" s="109"/>
      <c r="AI17" s="112" t="n">
        <f aca="false">VLOOKUP((AJ12+0.05),A7:A97,1,TRUE())</f>
        <v>32.15</v>
      </c>
      <c r="AJ17" s="113" t="n">
        <f aca="false">ROUND(IFERROR(INDEX(C7:BU97,MATCH(AI17,A7:A97,0),MATCH(AJ15,C6:BU6,0)),""),2)</f>
        <v>0</v>
      </c>
      <c r="AK17" s="95" t="n">
        <f aca="false">ROUND(IFERROR(INDEX(C7:BU97,MATCH(AI17,A7:A97,0),MATCH(AK15,C6:BU6,0)),""),2)</f>
        <v>0.74</v>
      </c>
      <c r="AL17" s="106" t="n">
        <f aca="false">ROUND(AL14+0.03,2)</f>
        <v>32.13</v>
      </c>
      <c r="AM17" s="107" t="n">
        <f aca="false">ROUND(AJ16+((AJ17-AJ16)/5)*3,2)</f>
        <v>0</v>
      </c>
      <c r="AN17" s="78" t="n">
        <f aca="false">ROUND($Y17+(($AD17-$Y17)/5)*1,2)</f>
        <v>4.98</v>
      </c>
      <c r="AO17" s="78" t="n">
        <f aca="false">ROUND($Y17+(($AD17-$Y17)/5)*2,2)</f>
        <v>5.06</v>
      </c>
      <c r="AP17" s="78" t="n">
        <f aca="false">ROUND($Y17+(($AD17-$Y17)/5)*3,2)</f>
        <v>5.14</v>
      </c>
      <c r="AQ17" s="78" t="n">
        <f aca="false">ROUND($Y17+(($AD17-$Y17)/5)*4,2)</f>
        <v>5.22</v>
      </c>
      <c r="AR17" s="108" t="n">
        <f aca="false">ROUND(AK16+((AK17-AK16)/5)*3,2)</f>
        <v>0.72</v>
      </c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82"/>
      <c r="BV17" s="66" t="n">
        <f aca="false">MAX(C17:BU17)</f>
        <v>32.25</v>
      </c>
    </row>
    <row r="18" customFormat="false" ht="14.1" hidden="false" customHeight="true" outlineLevel="0" collapsed="false">
      <c r="A18" s="76" t="n">
        <v>32.05</v>
      </c>
      <c r="B18" s="77" t="n">
        <f aca="false">IF(A18-$E$3&lt;0,0,A18-$E$3)</f>
        <v>0.509999999999998</v>
      </c>
      <c r="C18" s="70" t="n">
        <v>0</v>
      </c>
      <c r="D18" s="78" t="n">
        <v>0.665672579095052</v>
      </c>
      <c r="E18" s="78" t="n">
        <v>1.27117598470867</v>
      </c>
      <c r="F18" s="78" t="n">
        <v>1.82604426588952</v>
      </c>
      <c r="G18" s="78" t="n">
        <v>2.32656781436204</v>
      </c>
      <c r="H18" s="78" t="n">
        <v>2.7712558118985</v>
      </c>
      <c r="I18" s="78" t="n">
        <v>3.15822831074186</v>
      </c>
      <c r="J18" s="78" t="n">
        <v>3.48457595756761</v>
      </c>
      <c r="K18" s="78" t="n">
        <v>3.79578465425656</v>
      </c>
      <c r="L18" s="78" t="n">
        <v>4.0481104121027</v>
      </c>
      <c r="M18" s="78" t="n">
        <v>4.20674902445817</v>
      </c>
      <c r="N18" s="78"/>
      <c r="O18" s="78"/>
      <c r="P18" s="78"/>
      <c r="Q18" s="78"/>
      <c r="R18" s="78"/>
      <c r="S18" s="78"/>
      <c r="T18" s="86"/>
      <c r="U18" s="87"/>
      <c r="V18" s="87"/>
      <c r="W18" s="88"/>
      <c r="X18" s="106" t="n">
        <f aca="false">ROUND(X14+0.04,2)</f>
        <v>32.24</v>
      </c>
      <c r="Y18" s="107" t="n">
        <f aca="false">ROUND(V16+((V17-V16)/5)*4,2)</f>
        <v>4.96</v>
      </c>
      <c r="Z18" s="78" t="n">
        <f aca="false">ROUND($Y18+(($AD18-$Y18)/5)*1,2)</f>
        <v>5.04</v>
      </c>
      <c r="AA18" s="78" t="n">
        <f aca="false">ROUND($Y18+(($AD18-$Y18)/5)*2,2)</f>
        <v>5.12</v>
      </c>
      <c r="AB18" s="78" t="n">
        <f aca="false">ROUND($Y18+(($AD18-$Y18)/5)*3,2)</f>
        <v>5.2</v>
      </c>
      <c r="AC18" s="78" t="n">
        <f aca="false">ROUND($Y18+(($AD18-$Y18)/5)*4,2)</f>
        <v>5.28</v>
      </c>
      <c r="AD18" s="108" t="n">
        <f aca="false">ROUND(W16+((W17-W16)/5)*4,2)</f>
        <v>5.36</v>
      </c>
      <c r="AE18" s="81"/>
      <c r="AF18" s="79"/>
      <c r="AG18" s="79"/>
      <c r="AH18" s="86"/>
      <c r="AI18" s="87"/>
      <c r="AJ18" s="87"/>
      <c r="AK18" s="88"/>
      <c r="AL18" s="106" t="n">
        <f aca="false">ROUND(AL14+0.04,2)</f>
        <v>32.14</v>
      </c>
      <c r="AM18" s="107" t="n">
        <f aca="false">ROUND(AJ16+((AJ17-AJ16)/5)*4,2)</f>
        <v>0</v>
      </c>
      <c r="AN18" s="78" t="n">
        <f aca="false">ROUND($Y18+(($AD18-$Y18)/5)*1,2)</f>
        <v>5.04</v>
      </c>
      <c r="AO18" s="78" t="n">
        <f aca="false">ROUND($Y18+(($AD18-$Y18)/5)*2,2)</f>
        <v>5.12</v>
      </c>
      <c r="AP18" s="78" t="n">
        <f aca="false">ROUND($Y18+(($AD18-$Y18)/5)*3,2)</f>
        <v>5.2</v>
      </c>
      <c r="AQ18" s="78" t="n">
        <f aca="false">ROUND($Y18+(($AD18-$Y18)/5)*4,2)</f>
        <v>5.28</v>
      </c>
      <c r="AR18" s="108" t="n">
        <f aca="false">ROUND(AK16+((AK17-AK16)/5)*4,2)</f>
        <v>0.73</v>
      </c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82"/>
      <c r="BV18" s="66" t="n">
        <f aca="false">MAX(C18:BU18)</f>
        <v>32.24</v>
      </c>
    </row>
    <row r="19" customFormat="false" ht="14.1" hidden="false" customHeight="true" outlineLevel="0" collapsed="false">
      <c r="A19" s="76" t="n">
        <v>32.1</v>
      </c>
      <c r="B19" s="77" t="n">
        <f aca="false">IF(A19-$E$3&lt;0,0,A19-$E$3)</f>
        <v>0.560000000000002</v>
      </c>
      <c r="C19" s="70" t="n">
        <v>0</v>
      </c>
      <c r="D19" s="78" t="n">
        <v>0.70143271613125</v>
      </c>
      <c r="E19" s="78" t="n">
        <v>1.34193207869575</v>
      </c>
      <c r="F19" s="78" t="n">
        <v>1.93432996701586</v>
      </c>
      <c r="G19" s="78" t="n">
        <v>2.47632313274138</v>
      </c>
      <c r="H19" s="78" t="n">
        <v>2.96556838531332</v>
      </c>
      <c r="I19" s="78" t="n">
        <v>3.40068872569631</v>
      </c>
      <c r="J19" s="78" t="n">
        <v>3.7796658074689</v>
      </c>
      <c r="K19" s="78" t="n">
        <v>4.10865752940574</v>
      </c>
      <c r="L19" s="78" t="n">
        <v>4.42707317878177</v>
      </c>
      <c r="M19" s="78" t="n">
        <v>4.67917007538876</v>
      </c>
      <c r="N19" s="78" t="n">
        <v>4.83766480140575</v>
      </c>
      <c r="O19" s="78"/>
      <c r="P19" s="78"/>
      <c r="Q19" s="78"/>
      <c r="R19" s="78"/>
      <c r="S19" s="78"/>
      <c r="T19" s="78"/>
      <c r="U19" s="78"/>
      <c r="V19" s="78"/>
      <c r="W19" s="79"/>
      <c r="X19" s="114" t="n">
        <f aca="false">ROUND(X14+0.05,2)</f>
        <v>32.25</v>
      </c>
      <c r="Y19" s="115" t="n">
        <f aca="false">V17</f>
        <v>5.02</v>
      </c>
      <c r="Z19" s="116" t="n">
        <f aca="false">ROUND($Y19+(($AD19-$Y19)/5)*1,2)</f>
        <v>5.1</v>
      </c>
      <c r="AA19" s="116" t="n">
        <f aca="false">ROUND($Y19+(($AD19-$Y19)/5)*2,2)</f>
        <v>5.18</v>
      </c>
      <c r="AB19" s="116" t="n">
        <f aca="false">ROUND($Y19+(($AD19-$Y19)/5)*3,2)</f>
        <v>5.27</v>
      </c>
      <c r="AC19" s="116" t="n">
        <f aca="false">ROUND($Y19+(($AD19-$Y19)/5)*4,2)</f>
        <v>5.35</v>
      </c>
      <c r="AD19" s="95" t="n">
        <f aca="false">W17</f>
        <v>5.43</v>
      </c>
      <c r="AE19" s="81"/>
      <c r="AF19" s="79"/>
      <c r="AG19" s="79"/>
      <c r="AH19" s="78"/>
      <c r="AI19" s="78"/>
      <c r="AJ19" s="78"/>
      <c r="AK19" s="79"/>
      <c r="AL19" s="114" t="n">
        <f aca="false">ROUND(AL14+0.05,2)</f>
        <v>32.15</v>
      </c>
      <c r="AM19" s="115" t="n">
        <f aca="false">AJ17</f>
        <v>0</v>
      </c>
      <c r="AN19" s="116" t="n">
        <f aca="false">ROUND($Y19+(($AD19-$Y19)/5)*1,2)</f>
        <v>5.1</v>
      </c>
      <c r="AO19" s="116" t="n">
        <f aca="false">ROUND($Y19+(($AD19-$Y19)/5)*2,2)</f>
        <v>5.18</v>
      </c>
      <c r="AP19" s="116" t="n">
        <f aca="false">ROUND($Y19+(($AD19-$Y19)/5)*3,2)</f>
        <v>5.27</v>
      </c>
      <c r="AQ19" s="116" t="n">
        <f aca="false">ROUND($Y19+(($AD19-$Y19)/5)*4,2)</f>
        <v>5.35</v>
      </c>
      <c r="AR19" s="95" t="n">
        <f aca="false">AK17</f>
        <v>0.74</v>
      </c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82"/>
      <c r="BV19" s="66" t="n">
        <f aca="false">MAX(C19:BU19)</f>
        <v>32.25</v>
      </c>
    </row>
    <row r="20" customFormat="false" ht="14.1" hidden="false" customHeight="true" outlineLevel="0" collapsed="false">
      <c r="A20" s="76" t="n">
        <v>32.15</v>
      </c>
      <c r="B20" s="77" t="n">
        <f aca="false">IF(A20-$E$3&lt;0,0,A20-$E$3)</f>
        <v>0.609999999999999</v>
      </c>
      <c r="C20" s="70" t="n">
        <v>0</v>
      </c>
      <c r="D20" s="78" t="n">
        <v>0.735363916716499</v>
      </c>
      <c r="E20" s="78" t="n">
        <v>1.40897170000592</v>
      </c>
      <c r="F20" s="78" t="n">
        <v>2.03666764221516</v>
      </c>
      <c r="G20" s="78" t="n">
        <v>2.61741237412272</v>
      </c>
      <c r="H20" s="78" t="n">
        <v>3.14800429754461</v>
      </c>
      <c r="I20" s="78" t="n">
        <v>3.62739065444195</v>
      </c>
      <c r="J20" s="78" t="n">
        <v>4.05408784054542</v>
      </c>
      <c r="K20" s="78" t="n">
        <v>4.42596231213371</v>
      </c>
      <c r="L20" s="78" t="n">
        <v>4.76806417127654</v>
      </c>
      <c r="M20" s="78" t="n">
        <v>5.08619075323022</v>
      </c>
      <c r="N20" s="78" t="n">
        <v>5.33805878859804</v>
      </c>
      <c r="O20" s="78" t="n">
        <v>5.49640962827654</v>
      </c>
      <c r="P20" s="78"/>
      <c r="Q20" s="78"/>
      <c r="R20" s="78"/>
      <c r="S20" s="78"/>
      <c r="T20" s="78"/>
      <c r="U20" s="78"/>
      <c r="V20" s="78"/>
      <c r="W20" s="78"/>
      <c r="X20" s="87"/>
      <c r="Y20" s="87"/>
      <c r="Z20" s="87"/>
      <c r="AA20" s="88"/>
      <c r="AB20" s="88"/>
      <c r="AC20" s="88"/>
      <c r="AD20" s="88"/>
      <c r="AE20" s="79"/>
      <c r="AF20" s="79"/>
      <c r="AG20" s="79"/>
      <c r="AH20" s="78"/>
      <c r="AI20" s="78"/>
      <c r="AJ20" s="78"/>
      <c r="AK20" s="78"/>
      <c r="AL20" s="87"/>
      <c r="AM20" s="87"/>
      <c r="AN20" s="87"/>
      <c r="AO20" s="88"/>
      <c r="AP20" s="88"/>
      <c r="AQ20" s="88"/>
      <c r="AR20" s="88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82"/>
      <c r="BV20" s="66" t="n">
        <f aca="false">MAX(C20:BU20)</f>
        <v>5.49640962827654</v>
      </c>
    </row>
    <row r="21" customFormat="false" ht="14.1" hidden="false" customHeight="true" outlineLevel="0" collapsed="false">
      <c r="A21" s="76" t="n">
        <v>32.2</v>
      </c>
      <c r="B21" s="77" t="n">
        <f aca="false">IF(A21-$E$3&lt;0,0,A21-$E$3)</f>
        <v>0.660000000000004</v>
      </c>
      <c r="C21" s="70" t="n">
        <v>0</v>
      </c>
      <c r="D21" s="78" t="n">
        <v>0.767702304804893</v>
      </c>
      <c r="E21" s="78" t="n">
        <v>1.47278685275471</v>
      </c>
      <c r="F21" s="78" t="n">
        <v>2.13387790730228</v>
      </c>
      <c r="G21" s="78" t="n">
        <v>2.75108849769462</v>
      </c>
      <c r="H21" s="78" t="n">
        <v>3.32037543899767</v>
      </c>
      <c r="I21" s="78" t="n">
        <v>3.84090726131648</v>
      </c>
      <c r="J21" s="78" t="n">
        <v>4.31154692018654</v>
      </c>
      <c r="K21" s="78" t="n">
        <v>4.73072072897673</v>
      </c>
      <c r="L21" s="78" t="n">
        <v>5.09619787499298</v>
      </c>
      <c r="M21" s="78" t="n">
        <v>5.45400662346355</v>
      </c>
      <c r="N21" s="78" t="n">
        <v>5.77184413799488</v>
      </c>
      <c r="O21" s="78" t="n">
        <v>6.02348331212355</v>
      </c>
      <c r="P21" s="78" t="n">
        <v>6.18169026546357</v>
      </c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117" t="s">
        <v>33</v>
      </c>
      <c r="AB21" s="117"/>
      <c r="AC21" s="117"/>
      <c r="AD21" s="117" t="n">
        <f aca="false">IFERROR(INDEX(Y14:AD19,MATCH(V12,X14:X19,0),MATCH(W12,Y13:AD13,0)),"")</f>
        <v>4.73</v>
      </c>
      <c r="AE21" s="79"/>
      <c r="AF21" s="79"/>
      <c r="AG21" s="79"/>
      <c r="AH21" s="78"/>
      <c r="AI21" s="78"/>
      <c r="AJ21" s="78"/>
      <c r="AK21" s="78"/>
      <c r="AL21" s="78"/>
      <c r="AM21" s="78"/>
      <c r="AN21" s="78"/>
      <c r="AO21" s="117" t="s">
        <v>33</v>
      </c>
      <c r="AP21" s="117"/>
      <c r="AQ21" s="117"/>
      <c r="AR21" s="117" t="n">
        <f aca="false">IFERROR(INDEX(AM14:AR19,MATCH(AJ12,AL14:AL19,0),MATCH(AK12,AM13:AR13,0)),"")</f>
        <v>0</v>
      </c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82"/>
      <c r="BV21" s="66" t="n">
        <f aca="false">MAX(C21:BU21)</f>
        <v>6.18169026546357</v>
      </c>
    </row>
    <row r="22" customFormat="false" ht="14.1" hidden="false" customHeight="true" outlineLevel="0" collapsed="false">
      <c r="A22" s="76" t="n">
        <v>32.25</v>
      </c>
      <c r="B22" s="77" t="n">
        <f aca="false">IF(A22-$E$3&lt;0,0,A22-$E$3)</f>
        <v>0.710000000000001</v>
      </c>
      <c r="C22" s="70" t="n">
        <v>0</v>
      </c>
      <c r="D22" s="78" t="n">
        <v>0.798636981817139</v>
      </c>
      <c r="E22" s="78" t="n">
        <v>1.53376932358736</v>
      </c>
      <c r="F22" s="78" t="n">
        <v>2.22660786110427</v>
      </c>
      <c r="G22" s="78" t="n">
        <v>2.87832777801646</v>
      </c>
      <c r="H22" s="78" t="n">
        <v>3.48407078023517</v>
      </c>
      <c r="I22" s="78" t="n">
        <v>4.04316315421441</v>
      </c>
      <c r="J22" s="78" t="n">
        <v>4.55470537332016</v>
      </c>
      <c r="K22" s="78" t="n">
        <v>5.01748825685606</v>
      </c>
      <c r="L22" s="78" t="n">
        <v>5.42986106795364</v>
      </c>
      <c r="M22" s="78" t="n">
        <v>5.79335471989251</v>
      </c>
      <c r="N22" s="78" t="n">
        <v>6.16533704859671</v>
      </c>
      <c r="O22" s="78" t="n">
        <v>6.48288549570569</v>
      </c>
      <c r="P22" s="78" t="n">
        <v>6.73429580859519</v>
      </c>
      <c r="Q22" s="78" t="n">
        <v>6.89235887559671</v>
      </c>
      <c r="R22" s="78"/>
      <c r="S22" s="78"/>
      <c r="T22" s="78"/>
      <c r="U22" s="78"/>
      <c r="V22" s="78"/>
      <c r="W22" s="78"/>
      <c r="X22" s="78"/>
      <c r="Y22" s="78"/>
      <c r="Z22" s="78"/>
      <c r="AA22" s="79"/>
      <c r="AB22" s="79"/>
      <c r="AC22" s="79"/>
      <c r="AD22" s="79"/>
      <c r="AE22" s="79"/>
      <c r="AF22" s="79"/>
      <c r="AG22" s="79"/>
      <c r="AH22" s="78"/>
      <c r="AI22" s="78"/>
      <c r="AJ22" s="78"/>
      <c r="AK22" s="78"/>
      <c r="AL22" s="78"/>
      <c r="AM22" s="78"/>
      <c r="AN22" s="78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82"/>
      <c r="BV22" s="66" t="n">
        <f aca="false">MAX(C22:BU22)</f>
        <v>6.89235887559671</v>
      </c>
    </row>
    <row r="23" customFormat="false" ht="14.1" hidden="false" customHeight="true" outlineLevel="0" collapsed="false">
      <c r="A23" s="76" t="n">
        <v>32.3</v>
      </c>
      <c r="B23" s="77" t="n">
        <f aca="false">IF(A23-$E$3&lt;0,0,A23-$E$3)</f>
        <v>0.759999999999998</v>
      </c>
      <c r="C23" s="70" t="n">
        <v>0</v>
      </c>
      <c r="D23" s="78" t="n">
        <v>0.82832212670932</v>
      </c>
      <c r="E23" s="78" t="n">
        <v>1.59223702509678</v>
      </c>
      <c r="F23" s="78" t="n">
        <v>2.31567403285719</v>
      </c>
      <c r="G23" s="78" t="n">
        <v>2.99990854618279</v>
      </c>
      <c r="H23" s="78" t="n">
        <v>3.64018418598094</v>
      </c>
      <c r="I23" s="78" t="n">
        <v>4.2356479889372</v>
      </c>
      <c r="J23" s="78" t="n">
        <v>4.78557032564429</v>
      </c>
      <c r="K23" s="78" t="n">
        <v>5.28899278410399</v>
      </c>
      <c r="L23" s="78" t="n">
        <v>5.74464379951731</v>
      </c>
      <c r="M23" s="78" t="n">
        <v>6.15080604477314</v>
      </c>
      <c r="N23" s="78" t="n">
        <v>6.52938331184226</v>
      </c>
      <c r="O23" s="78" t="n">
        <v>6.90102702143526</v>
      </c>
      <c r="P23" s="78" t="n">
        <v>7.21828640112189</v>
      </c>
      <c r="Q23" s="78" t="n">
        <v>7.46946785277222</v>
      </c>
      <c r="R23" s="78" t="n">
        <v>7.62738703343525</v>
      </c>
      <c r="S23" s="78"/>
      <c r="T23" s="78"/>
      <c r="U23" s="78"/>
      <c r="V23" s="78"/>
      <c r="W23" s="78"/>
      <c r="X23" s="78"/>
      <c r="Y23" s="78"/>
      <c r="Z23" s="78"/>
      <c r="AA23" s="79"/>
      <c r="AB23" s="79"/>
      <c r="AC23" s="92" t="s">
        <v>28</v>
      </c>
      <c r="AD23" s="93" t="s">
        <v>29</v>
      </c>
      <c r="AE23" s="79"/>
      <c r="AF23" s="79"/>
      <c r="AG23" s="79"/>
      <c r="AH23" s="78"/>
      <c r="AI23" s="78"/>
      <c r="AJ23" s="78"/>
      <c r="AK23" s="78"/>
      <c r="AL23" s="78"/>
      <c r="AM23" s="78"/>
      <c r="AN23" s="78"/>
      <c r="AO23" s="79"/>
      <c r="AP23" s="79"/>
      <c r="AQ23" s="92" t="s">
        <v>28</v>
      </c>
      <c r="AR23" s="93" t="s">
        <v>29</v>
      </c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82"/>
      <c r="BV23" s="66" t="n">
        <f aca="false">MAX(C23:BU23)</f>
        <v>7.62738703343525</v>
      </c>
    </row>
    <row r="24" customFormat="false" ht="14.1" hidden="false" customHeight="true" outlineLevel="0" collapsed="false">
      <c r="A24" s="76" t="n">
        <v>32.35</v>
      </c>
      <c r="B24" s="77" t="n">
        <f aca="false">IF(A24-$E$3&lt;0,0,A24-$E$3)</f>
        <v>0.810000000000002</v>
      </c>
      <c r="C24" s="70" t="n">
        <v>0</v>
      </c>
      <c r="D24" s="78" t="n">
        <v>0.856885379523123</v>
      </c>
      <c r="E24" s="78" t="n">
        <v>1.64845207992848</v>
      </c>
      <c r="F24" s="78" t="n">
        <v>2.40233868017034</v>
      </c>
      <c r="G24" s="78" t="n">
        <v>3.11646317524323</v>
      </c>
      <c r="H24" s="78" t="n">
        <v>3.78959588772141</v>
      </c>
      <c r="I24" s="78" t="n">
        <v>4.41954516375562</v>
      </c>
      <c r="J24" s="78" t="n">
        <v>5.00570709061287</v>
      </c>
      <c r="K24" s="78" t="n">
        <v>5.54730319858493</v>
      </c>
      <c r="L24" s="78" t="n">
        <v>6.04332366328157</v>
      </c>
      <c r="M24" s="78" t="n">
        <v>6.49244248198053</v>
      </c>
      <c r="N24" s="78" t="n">
        <v>6.89288426028664</v>
      </c>
      <c r="O24" s="78" t="n">
        <v>7.28884254451819</v>
      </c>
      <c r="P24" s="78" t="n">
        <v>7.66014763500002</v>
      </c>
      <c r="Q24" s="78" t="n">
        <v>7.9771179472643</v>
      </c>
      <c r="R24" s="78" t="n">
        <v>8.22807053767548</v>
      </c>
      <c r="S24" s="78" t="n">
        <v>8.38584583200003</v>
      </c>
      <c r="T24" s="78"/>
      <c r="U24" s="78"/>
      <c r="V24" s="78"/>
      <c r="W24" s="78"/>
      <c r="X24" s="78"/>
      <c r="Y24" s="78"/>
      <c r="Z24" s="78"/>
      <c r="AA24" s="79"/>
      <c r="AB24" s="79"/>
      <c r="AC24" s="94" t="n">
        <f aca="false">V12</f>
        <v>32.2</v>
      </c>
      <c r="AD24" s="94" t="n">
        <f aca="false">W12</f>
        <v>0.4</v>
      </c>
      <c r="AE24" s="79"/>
      <c r="AF24" s="79"/>
      <c r="AG24" s="79"/>
      <c r="AH24" s="78"/>
      <c r="AI24" s="78"/>
      <c r="AJ24" s="78"/>
      <c r="AK24" s="78"/>
      <c r="AL24" s="78"/>
      <c r="AM24" s="78"/>
      <c r="AN24" s="78"/>
      <c r="AO24" s="79"/>
      <c r="AP24" s="79"/>
      <c r="AQ24" s="94" t="n">
        <f aca="false">AJ12</f>
        <v>32.14</v>
      </c>
      <c r="AR24" s="94" t="n">
        <f aca="false">AK12</f>
        <v>0</v>
      </c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82"/>
      <c r="BV24" s="66" t="n">
        <f aca="false">MAX(C24:BU24)</f>
        <v>32.2</v>
      </c>
    </row>
    <row r="25" customFormat="false" ht="14.1" hidden="false" customHeight="true" outlineLevel="0" collapsed="false">
      <c r="A25" s="76" t="n">
        <v>32.4</v>
      </c>
      <c r="B25" s="77" t="n">
        <f aca="false">IF(A25-$E$3&lt;0,0,A25-$E$3)</f>
        <v>0.859999999999999</v>
      </c>
      <c r="C25" s="70" t="n">
        <v>0</v>
      </c>
      <c r="D25" s="78" t="n">
        <v>0.88443381082666</v>
      </c>
      <c r="E25" s="78" t="n">
        <v>1.70263359879459</v>
      </c>
      <c r="F25" s="78" t="n">
        <v>2.48574669150357</v>
      </c>
      <c r="G25" s="78" t="n">
        <v>3.22851369932759</v>
      </c>
      <c r="H25" s="78" t="n">
        <v>3.93302688791689</v>
      </c>
      <c r="I25" s="78" t="n">
        <v>4.59581440366643</v>
      </c>
      <c r="J25" s="78" t="n">
        <v>5.21636796002804</v>
      </c>
      <c r="K25" s="78" t="n">
        <v>5.79404258623509</v>
      </c>
      <c r="L25" s="78" t="n">
        <v>6.32801681372949</v>
      </c>
      <c r="M25" s="78" t="n">
        <v>6.81723557527571</v>
      </c>
      <c r="N25" s="78" t="n">
        <v>7.26032499044611</v>
      </c>
      <c r="O25" s="78" t="n">
        <v>7.6554586339575</v>
      </c>
      <c r="P25" s="78" t="n">
        <v>8.07088750523148</v>
      </c>
      <c r="Q25" s="78" t="n">
        <v>8.44185397660212</v>
      </c>
      <c r="R25" s="78" t="n">
        <v>8.75853522144405</v>
      </c>
      <c r="S25" s="78" t="n">
        <v>9.00925895061606</v>
      </c>
      <c r="T25" s="78" t="n">
        <v>9.16689035860212</v>
      </c>
      <c r="U25" s="78"/>
      <c r="V25" s="78"/>
      <c r="W25" s="78"/>
      <c r="X25" s="78"/>
      <c r="Y25" s="78"/>
      <c r="Z25" s="78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82"/>
      <c r="BV25" s="66" t="n">
        <f aca="false">MAX(C25:BU25)</f>
        <v>9.16689035860212</v>
      </c>
    </row>
    <row r="26" customFormat="false" ht="14.1" hidden="false" customHeight="true" outlineLevel="0" collapsed="false">
      <c r="A26" s="76" t="n">
        <v>32.45</v>
      </c>
      <c r="B26" s="77" t="n">
        <f aca="false">IF(A26-$E$3&lt;0,0,A26-$E$3)</f>
        <v>0.910000000000004</v>
      </c>
      <c r="C26" s="70" t="n">
        <v>0</v>
      </c>
      <c r="D26" s="78" t="n">
        <v>0.911058273515877</v>
      </c>
      <c r="E26" s="78" t="n">
        <v>1.75496693532659</v>
      </c>
      <c r="F26" s="78" t="n">
        <v>2.56620505491611</v>
      </c>
      <c r="G26" s="78" t="n">
        <v>3.33649697473899</v>
      </c>
      <c r="H26" s="78" t="n">
        <v>4.07107664488074</v>
      </c>
      <c r="I26" s="78" t="n">
        <v>4.76524731805641</v>
      </c>
      <c r="J26" s="78" t="n">
        <v>5.41857513204077</v>
      </c>
      <c r="K26" s="78" t="n">
        <v>6.03051688306321</v>
      </c>
      <c r="L26" s="78" t="n">
        <v>6.60039118650483</v>
      </c>
      <c r="M26" s="78" t="n">
        <v>7.12733845353212</v>
      </c>
      <c r="N26" s="78" t="n">
        <v>7.61026352665281</v>
      </c>
      <c r="O26" s="78" t="n">
        <v>8.04775012659709</v>
      </c>
      <c r="P26" s="78" t="n">
        <v>8.45690250752374</v>
      </c>
      <c r="Q26" s="78" t="n">
        <v>8.87474495798439</v>
      </c>
      <c r="R26" s="78" t="n">
        <v>9.24537281024385</v>
      </c>
      <c r="S26" s="78" t="n">
        <v>9.56176498766343</v>
      </c>
      <c r="T26" s="78" t="n">
        <v>9.81225985559629</v>
      </c>
      <c r="U26" s="78" t="n">
        <v>9.96974737724387</v>
      </c>
      <c r="V26" s="78"/>
      <c r="W26" s="78"/>
      <c r="X26" s="78"/>
      <c r="Y26" s="78"/>
      <c r="Z26" s="78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82"/>
      <c r="BV26" s="66" t="n">
        <f aca="false">MAX(C26:BU26)</f>
        <v>9.96974737724387</v>
      </c>
    </row>
    <row r="27" customFormat="false" ht="14.1" hidden="false" customHeight="true" outlineLevel="0" collapsed="false">
      <c r="A27" s="76" t="n">
        <v>32.5</v>
      </c>
      <c r="B27" s="77" t="n">
        <f aca="false">IF(A27-$E$3&lt;0,0,A27-$E$3)</f>
        <v>0.960000000000001</v>
      </c>
      <c r="C27" s="70" t="n">
        <v>0</v>
      </c>
      <c r="D27" s="78" t="n">
        <v>0.936836641098554</v>
      </c>
      <c r="E27" s="78" t="n">
        <v>1.80561053435735</v>
      </c>
      <c r="F27" s="78" t="n">
        <v>2.64397497540266</v>
      </c>
      <c r="G27" s="78" t="n">
        <v>3.44078291479368</v>
      </c>
      <c r="H27" s="78" t="n">
        <v>4.20424996669902</v>
      </c>
      <c r="I27" s="78" t="n">
        <v>4.92850618058641</v>
      </c>
      <c r="J27" s="78" t="n">
        <v>5.61317675052654</v>
      </c>
      <c r="K27" s="78" t="n">
        <v>6.257797819443</v>
      </c>
      <c r="L27" s="78" t="n">
        <v>6.86179501316696</v>
      </c>
      <c r="M27" s="78" t="n">
        <v>7.42445445175526</v>
      </c>
      <c r="N27" s="78" t="n">
        <v>7.94488254239619</v>
      </c>
      <c r="O27" s="78" t="n">
        <v>8.4219483848373</v>
      </c>
      <c r="P27" s="78" t="n">
        <v>8.85419792375751</v>
      </c>
      <c r="Q27" s="78" t="n">
        <v>9.28224273226105</v>
      </c>
      <c r="R27" s="78" t="n">
        <v>9.69970342663314</v>
      </c>
      <c r="S27" s="78" t="n">
        <v>10.0699926597814</v>
      </c>
      <c r="T27" s="78" t="n">
        <v>10.3860957697786</v>
      </c>
      <c r="U27" s="78" t="n">
        <v>10.6363617764723</v>
      </c>
      <c r="V27" s="78" t="n">
        <v>10.7937054117814</v>
      </c>
      <c r="W27" s="78"/>
      <c r="X27" s="78"/>
      <c r="Y27" s="78"/>
      <c r="Z27" s="78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82"/>
      <c r="BV27" s="66" t="n">
        <f aca="false">MAX(C27:BU27)</f>
        <v>10.7937054117814</v>
      </c>
    </row>
    <row r="28" customFormat="false" ht="14.1" hidden="false" customHeight="true" outlineLevel="0" collapsed="false">
      <c r="A28" s="76" t="n">
        <v>32.55</v>
      </c>
      <c r="B28" s="77" t="n">
        <f aca="false">IF(A28-$E$3&lt;0,0,A28-$E$3)</f>
        <v>1.01</v>
      </c>
      <c r="C28" s="70" t="n">
        <v>0</v>
      </c>
      <c r="D28" s="78" t="n">
        <v>0.961703408212878</v>
      </c>
      <c r="E28" s="78" t="n">
        <v>1.85522566963921</v>
      </c>
      <c r="F28" s="78" t="n">
        <v>2.71928086471466</v>
      </c>
      <c r="G28" s="78" t="n">
        <v>3.54202834990598</v>
      </c>
      <c r="H28" s="78" t="n">
        <v>4.33297668761605</v>
      </c>
      <c r="I28" s="78" t="n">
        <v>5.08615181541041</v>
      </c>
      <c r="J28" s="78" t="n">
        <v>5.80088622122831</v>
      </c>
      <c r="K28" s="78" t="n">
        <v>6.47677910423819</v>
      </c>
      <c r="L28" s="78" t="n">
        <v>7.11333967437868</v>
      </c>
      <c r="M28" s="78" t="n">
        <v>7.70996557744791</v>
      </c>
      <c r="N28" s="78" t="n">
        <v>8.26591377474687</v>
      </c>
      <c r="O28" s="78" t="n">
        <v>8.7802601744516</v>
      </c>
      <c r="P28" s="78" t="n">
        <v>9.25184183537821</v>
      </c>
      <c r="Q28" s="78" t="n">
        <v>9.67917086239211</v>
      </c>
      <c r="R28" s="78" t="n">
        <v>10.128026169506</v>
      </c>
      <c r="S28" s="78" t="n">
        <v>10.5451051077895</v>
      </c>
      <c r="T28" s="78" t="n">
        <v>10.9150557218266</v>
      </c>
      <c r="U28" s="78" t="n">
        <v>11.2308697644015</v>
      </c>
      <c r="V28" s="78" t="n">
        <v>11.480906909856</v>
      </c>
      <c r="W28" s="78" t="n">
        <v>11.6381066588266</v>
      </c>
      <c r="X28" s="78"/>
      <c r="Y28" s="78"/>
      <c r="Z28" s="78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82"/>
      <c r="BV28" s="66" t="n">
        <f aca="false">MAX(C28:BU28)</f>
        <v>11.6381066588266</v>
      </c>
    </row>
    <row r="29" customFormat="false" ht="14.1" hidden="false" customHeight="true" outlineLevel="0" collapsed="false">
      <c r="A29" s="76" t="n">
        <v>32.6</v>
      </c>
      <c r="B29" s="77" t="n">
        <f aca="false">IF(A29-$E$3&lt;0,0,A29-$E$3)</f>
        <v>1.06</v>
      </c>
      <c r="C29" s="70" t="n">
        <v>0</v>
      </c>
      <c r="D29" s="78" t="n">
        <v>0.985338011522323</v>
      </c>
      <c r="E29" s="78" t="n">
        <v>1.9054308114007</v>
      </c>
      <c r="F29" s="78" t="n">
        <v>2.79231718906926</v>
      </c>
      <c r="G29" s="78" t="n">
        <v>3.64148225738378</v>
      </c>
      <c r="H29" s="78" t="n">
        <v>4.45762637164329</v>
      </c>
      <c r="I29" s="78" t="n">
        <v>5.23866414981951</v>
      </c>
      <c r="J29" s="78" t="n">
        <v>5.98231063669906</v>
      </c>
      <c r="K29" s="78" t="n">
        <v>6.68821596719846</v>
      </c>
      <c r="L29" s="78" t="n">
        <v>7.35595587620793</v>
      </c>
      <c r="M29" s="78" t="n">
        <v>7.98501526926442</v>
      </c>
      <c r="N29" s="78" t="n">
        <v>8.5747665510314</v>
      </c>
      <c r="O29" s="78" t="n">
        <v>9.12444038846651</v>
      </c>
      <c r="P29" s="78" t="n">
        <v>9.63308519971378</v>
      </c>
      <c r="Q29" s="78" t="n">
        <v>10.0995091806429</v>
      </c>
      <c r="R29" s="78" t="n">
        <v>10.5346819747578</v>
      </c>
      <c r="S29" s="78" t="n">
        <v>10.9936420180909</v>
      </c>
      <c r="T29" s="78" t="n">
        <v>11.4103392002859</v>
      </c>
      <c r="U29" s="78" t="n">
        <v>11.7799511952118</v>
      </c>
      <c r="V29" s="78" t="n">
        <v>12.0954761703643</v>
      </c>
      <c r="W29" s="78" t="n">
        <v>12.3452844545797</v>
      </c>
      <c r="X29" s="78" t="n">
        <v>12.5023403172118</v>
      </c>
      <c r="Y29" s="78"/>
      <c r="Z29" s="78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82"/>
      <c r="BV29" s="66" t="n">
        <f aca="false">MAX(C29:BU29)</f>
        <v>12.5023403172118</v>
      </c>
    </row>
    <row r="30" customFormat="false" ht="14.1" hidden="false" customHeight="true" outlineLevel="0" collapsed="false">
      <c r="A30" s="76" t="n">
        <v>32.65</v>
      </c>
      <c r="B30" s="77" t="n">
        <f aca="false">IF(A30-$E$3&lt;0,0,A30-$E$3)</f>
        <v>1.11</v>
      </c>
      <c r="C30" s="70" t="n">
        <v>0</v>
      </c>
      <c r="D30" s="78" t="n">
        <v>1.00833391894817</v>
      </c>
      <c r="E30" s="78" t="n">
        <v>1.95419116357722</v>
      </c>
      <c r="F30" s="78" t="n">
        <v>2.86325376585388</v>
      </c>
      <c r="G30" s="78" t="n">
        <v>3.73799578701329</v>
      </c>
      <c r="H30" s="78" t="n">
        <v>4.57851950271429</v>
      </c>
      <c r="I30" s="78" t="n">
        <v>5.38645768039045</v>
      </c>
      <c r="J30" s="78" t="n">
        <v>6.15797184120309</v>
      </c>
      <c r="K30" s="78" t="n">
        <v>6.89275385226817</v>
      </c>
      <c r="L30" s="78" t="n">
        <v>7.59043325594816</v>
      </c>
      <c r="M30" s="78" t="n">
        <v>8.2505645115029</v>
      </c>
      <c r="N30" s="78" t="n">
        <v>8.87261049343693</v>
      </c>
      <c r="O30" s="78" t="n">
        <v>9.4559207340561</v>
      </c>
      <c r="P30" s="78" t="n">
        <v>9.99970208330442</v>
      </c>
      <c r="Q30" s="78" t="n">
        <v>10.5029780716551</v>
      </c>
      <c r="R30" s="78" t="n">
        <v>10.9645307805592</v>
      </c>
      <c r="S30" s="78" t="n">
        <v>11.419981352404</v>
      </c>
      <c r="T30" s="78" t="n">
        <v>11.8785209206332</v>
      </c>
      <c r="U30" s="78" t="n">
        <v>12.2948363467396</v>
      </c>
      <c r="V30" s="78" t="n">
        <v>12.6641097225544</v>
      </c>
      <c r="W30" s="78" t="n">
        <v>12.9793456302845</v>
      </c>
      <c r="X30" s="78" t="n">
        <v>13.2289250532607</v>
      </c>
      <c r="Y30" s="78" t="n">
        <v>13.3858370295543</v>
      </c>
      <c r="Z30" s="78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82"/>
      <c r="BV30" s="66" t="n">
        <f aca="false">MAX(C30:BU30)</f>
        <v>13.3858370295543</v>
      </c>
    </row>
    <row r="31" customFormat="false" ht="14.1" hidden="false" customHeight="true" outlineLevel="0" collapsed="false">
      <c r="A31" s="76" t="n">
        <v>32.7</v>
      </c>
      <c r="B31" s="77" t="n">
        <f aca="false">IF(A31-$E$3&lt;0,0,A31-$E$3)</f>
        <v>1.16</v>
      </c>
      <c r="C31" s="70" t="n">
        <v>0</v>
      </c>
      <c r="D31" s="78" t="n">
        <v>1.03073386947468</v>
      </c>
      <c r="E31" s="78" t="n">
        <v>2.00160920662861</v>
      </c>
      <c r="F31" s="78" t="n">
        <v>2.93223991715478</v>
      </c>
      <c r="G31" s="78" t="n">
        <v>3.83178350591511</v>
      </c>
      <c r="H31" s="78" t="n">
        <v>4.69593613805424</v>
      </c>
      <c r="I31" s="78" t="n">
        <v>5.52989332138419</v>
      </c>
      <c r="J31" s="78" t="n">
        <v>6.32832236858761</v>
      </c>
      <c r="K31" s="78" t="n">
        <v>7.090949765509</v>
      </c>
      <c r="L31" s="78" t="n">
        <v>7.81744918815566</v>
      </c>
      <c r="M31" s="78" t="n">
        <v>8.50743142588879</v>
      </c>
      <c r="N31" s="78" t="n">
        <v>9.16043156797085</v>
      </c>
      <c r="O31" s="78" t="n">
        <v>9.77589243727315</v>
      </c>
      <c r="P31" s="78" t="n">
        <v>10.3531427562135</v>
      </c>
      <c r="Q31" s="78" t="n">
        <v>10.8913677147077</v>
      </c>
      <c r="R31" s="78" t="n">
        <v>11.3895682214072</v>
      </c>
      <c r="S31" s="78" t="n">
        <v>11.8465026364588</v>
      </c>
      <c r="T31" s="78" t="n">
        <v>12.3240111960349</v>
      </c>
      <c r="U31" s="78" t="n">
        <v>12.7821302891604</v>
      </c>
      <c r="V31" s="78" t="n">
        <v>13.1980639591782</v>
      </c>
      <c r="W31" s="78" t="n">
        <v>13.5669987158817</v>
      </c>
      <c r="X31" s="78" t="n">
        <v>13.8819455561896</v>
      </c>
      <c r="Y31" s="78" t="n">
        <v>14.1312961179266</v>
      </c>
      <c r="Z31" s="78" t="n">
        <v>14.2880642078817</v>
      </c>
      <c r="AA31" s="78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82"/>
      <c r="BV31" s="66" t="n">
        <f aca="false">MAX(C31:BU31)</f>
        <v>14.2880642078817</v>
      </c>
    </row>
    <row r="32" customFormat="false" ht="14.1" hidden="false" customHeight="true" outlineLevel="0" collapsed="false">
      <c r="A32" s="76" t="n">
        <v>32.75</v>
      </c>
      <c r="B32" s="77" t="n">
        <f aca="false">IF(A32-$E$3&lt;0,0,A32-$E$3)</f>
        <v>1.21</v>
      </c>
      <c r="C32" s="70" t="n">
        <v>0</v>
      </c>
      <c r="D32" s="78" t="n">
        <v>1.05257592200861</v>
      </c>
      <c r="E32" s="78" t="n">
        <v>2.04777568510777</v>
      </c>
      <c r="F32" s="78" t="n">
        <v>2.99940776718571</v>
      </c>
      <c r="G32" s="78" t="n">
        <v>3.92303475216948</v>
      </c>
      <c r="H32" s="78" t="n">
        <v>4.81012269494981</v>
      </c>
      <c r="I32" s="78" t="n">
        <v>5.66928762403803</v>
      </c>
      <c r="J32" s="78" t="n">
        <v>6.49375771668002</v>
      </c>
      <c r="K32" s="78" t="n">
        <v>7.28328849325863</v>
      </c>
      <c r="L32" s="78" t="n">
        <v>8.03759027477778</v>
      </c>
      <c r="M32" s="78" t="n">
        <v>8.75632010539517</v>
      </c>
      <c r="N32" s="78" t="n">
        <v>9.43907163297972</v>
      </c>
      <c r="O32" s="78" t="n">
        <v>10.0853622461941</v>
      </c>
      <c r="P32" s="78" t="n">
        <v>10.6946164502954</v>
      </c>
      <c r="Q32" s="78" t="n">
        <v>11.2661439646051</v>
      </c>
      <c r="R32" s="78" t="n">
        <v>11.7991102086011</v>
      </c>
      <c r="S32" s="78" t="n">
        <v>12.2924954540718</v>
      </c>
      <c r="T32" s="78" t="n">
        <v>12.750001585</v>
      </c>
      <c r="U32" s="78" t="n">
        <v>13.2462717234568</v>
      </c>
      <c r="V32" s="78" t="n">
        <v>13.7039703414784</v>
      </c>
      <c r="W32" s="78" t="n">
        <v>14.1195222554077</v>
      </c>
      <c r="X32" s="78" t="n">
        <v>14.488118393</v>
      </c>
      <c r="Y32" s="78" t="n">
        <v>14.8027761658855</v>
      </c>
      <c r="Z32" s="78" t="n">
        <v>15.0518978663834</v>
      </c>
      <c r="AA32" s="78" t="n">
        <v>15.20852207</v>
      </c>
      <c r="AB32" s="78"/>
      <c r="AC32" s="78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82"/>
      <c r="BV32" s="66" t="n">
        <f aca="false">MAX(C32:BU32)</f>
        <v>15.20852207</v>
      </c>
    </row>
    <row r="33" customFormat="false" ht="14.1" hidden="false" customHeight="true" outlineLevel="0" collapsed="false">
      <c r="A33" s="76" t="n">
        <v>32.8</v>
      </c>
      <c r="B33" s="77" t="n">
        <f aca="false">IF(A33-$E$3&lt;0,0,A33-$E$3)</f>
        <v>1.26</v>
      </c>
      <c r="C33" s="70" t="n">
        <v>0</v>
      </c>
      <c r="D33" s="78" t="n">
        <v>1.07389414481324</v>
      </c>
      <c r="E33" s="78" t="n">
        <v>2.0927713995259</v>
      </c>
      <c r="F33" s="78" t="n">
        <v>3.06487488935542</v>
      </c>
      <c r="G33" s="78" t="n">
        <v>4.01191758833542</v>
      </c>
      <c r="H33" s="78" t="n">
        <v>4.92167645873962</v>
      </c>
      <c r="I33" s="78" t="n">
        <v>5.80492004916606</v>
      </c>
      <c r="J33" s="78" t="n">
        <v>6.65462594667223</v>
      </c>
      <c r="K33" s="78" t="n">
        <v>7.47019514392123</v>
      </c>
      <c r="L33" s="78" t="n">
        <v>8.25136872001763</v>
      </c>
      <c r="M33" s="78" t="n">
        <v>8.99784216293717</v>
      </c>
      <c r="N33" s="78" t="n">
        <v>9.70925725862084</v>
      </c>
      <c r="O33" s="78" t="n">
        <v>10.3851919331081</v>
      </c>
      <c r="P33" s="78" t="n">
        <v>11.0251473451215</v>
      </c>
      <c r="Q33" s="78" t="n">
        <v>11.6285312098921</v>
      </c>
      <c r="R33" s="78" t="n">
        <v>12.1946358353424</v>
      </c>
      <c r="S33" s="78" t="n">
        <v>12.7226085351517</v>
      </c>
      <c r="T33" s="78" t="n">
        <v>13.2114106928995</v>
      </c>
      <c r="U33" s="78" t="n">
        <v>13.6904783431364</v>
      </c>
      <c r="V33" s="78" t="n">
        <v>14.1862925718967</v>
      </c>
      <c r="W33" s="78" t="n">
        <v>14.6435707148145</v>
      </c>
      <c r="X33" s="78" t="n">
        <v>15.0587408726552</v>
      </c>
      <c r="Y33" s="78" t="n">
        <v>15.4269983911364</v>
      </c>
      <c r="Z33" s="78" t="n">
        <v>15.7413670965995</v>
      </c>
      <c r="AA33" s="78" t="n">
        <v>15.9902599358582</v>
      </c>
      <c r="AB33" s="78" t="n">
        <v>16.1467402531364</v>
      </c>
      <c r="AC33" s="78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82"/>
      <c r="BV33" s="66" t="n">
        <f aca="false">MAX(C33:BU33)</f>
        <v>16.1467402531364</v>
      </c>
    </row>
    <row r="34" customFormat="false" ht="14.1" hidden="false" customHeight="true" outlineLevel="0" collapsed="false">
      <c r="A34" s="76" t="n">
        <v>32.85</v>
      </c>
      <c r="B34" s="77" t="n">
        <f aca="false">IF(A34-$E$3&lt;0,0,A34-$E$3)</f>
        <v>1.31</v>
      </c>
      <c r="C34" s="70" t="n">
        <v>0</v>
      </c>
      <c r="D34" s="78" t="n">
        <v>1.09471917956194</v>
      </c>
      <c r="E34" s="78" t="n">
        <v>2.13666866277381</v>
      </c>
      <c r="F34" s="78" t="n">
        <v>3.1287464528244</v>
      </c>
      <c r="G34" s="78" t="n">
        <v>4.09858199513958</v>
      </c>
      <c r="H34" s="78" t="n">
        <v>5.03188790773929</v>
      </c>
      <c r="I34" s="78" t="n">
        <v>5.93703877448193</v>
      </c>
      <c r="J34" s="78" t="n">
        <v>6.8112352923565</v>
      </c>
      <c r="K34" s="78" t="n">
        <v>7.65204499650479</v>
      </c>
      <c r="L34" s="78" t="n">
        <v>8.45923503296073</v>
      </c>
      <c r="M34" s="78" t="n">
        <v>9.23253318502471</v>
      </c>
      <c r="N34" s="78" t="n">
        <v>9.97162128695899</v>
      </c>
      <c r="O34" s="78" t="n">
        <v>10.6761270828346</v>
      </c>
      <c r="P34" s="78" t="n">
        <v>11.3456140339675</v>
      </c>
      <c r="Q34" s="78" t="n">
        <v>11.9795683714036</v>
      </c>
      <c r="R34" s="78" t="n">
        <v>12.5773823730218</v>
      </c>
      <c r="S34" s="78" t="n">
        <v>13.1383323447871</v>
      </c>
      <c r="T34" s="78" t="n">
        <v>13.6615489686122</v>
      </c>
      <c r="U34" s="78" t="n">
        <v>14.1459762882939</v>
      </c>
      <c r="V34" s="78" t="n">
        <v>14.6482715658239</v>
      </c>
      <c r="W34" s="78" t="n">
        <v>15.1436298848879</v>
      </c>
      <c r="X34" s="78" t="n">
        <v>15.6004875527018</v>
      </c>
      <c r="Y34" s="78" t="n">
        <v>16.015275954454</v>
      </c>
      <c r="Z34" s="78" t="n">
        <v>16.3831948538239</v>
      </c>
      <c r="AA34" s="78" t="n">
        <v>16.6972744918647</v>
      </c>
      <c r="AB34" s="78" t="n">
        <v>16.9459384698843</v>
      </c>
      <c r="AC34" s="78" t="n">
        <v>17.102274900824</v>
      </c>
      <c r="AD34" s="78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82"/>
      <c r="BV34" s="66" t="n">
        <f aca="false">MAX(C34:BU34)</f>
        <v>17.102274900824</v>
      </c>
    </row>
    <row r="35" customFormat="false" ht="14.1" hidden="false" customHeight="true" outlineLevel="0" collapsed="false">
      <c r="A35" s="76" t="n">
        <v>32.9</v>
      </c>
      <c r="B35" s="77" t="n">
        <f aca="false">IF(A35-$E$3&lt;0,0,A35-$E$3)</f>
        <v>1.36</v>
      </c>
      <c r="C35" s="70" t="n">
        <v>0</v>
      </c>
      <c r="D35" s="78" t="n">
        <v>1.11507870679771</v>
      </c>
      <c r="E35" s="78" t="n">
        <v>2.17953249447258</v>
      </c>
      <c r="F35" s="78" t="n">
        <v>3.19111697930679</v>
      </c>
      <c r="G35" s="78" t="n">
        <v>4.18316247608339</v>
      </c>
      <c r="H35" s="78" t="n">
        <v>5.13939063472433</v>
      </c>
      <c r="I35" s="78" t="n">
        <v>6.06586538281254</v>
      </c>
      <c r="J35" s="78" t="n">
        <v>6.96386026430613</v>
      </c>
      <c r="K35" s="78" t="n">
        <v>7.82917133848699</v>
      </c>
      <c r="L35" s="78" t="n">
        <v>8.6615880343328</v>
      </c>
      <c r="M35" s="78" t="n">
        <v>9.46086552491482</v>
      </c>
      <c r="N35" s="78" t="n">
        <v>10.2267193168643</v>
      </c>
      <c r="O35" s="78" t="n">
        <v>10.9588186399732</v>
      </c>
      <c r="P35" s="78" t="n">
        <v>11.6567782786336</v>
      </c>
      <c r="Q35" s="78" t="n">
        <v>12.3201483478923</v>
      </c>
      <c r="R35" s="78" t="n">
        <v>12.9484013097503</v>
      </c>
      <c r="S35" s="78" t="n">
        <v>13.5409152082156</v>
      </c>
      <c r="T35" s="78" t="n">
        <v>14.0969516012851</v>
      </c>
      <c r="U35" s="78" t="n">
        <v>14.6156258505591</v>
      </c>
      <c r="V35" s="78" t="n">
        <v>15.095866037696</v>
      </c>
      <c r="W35" s="78" t="n">
        <v>15.6229613810592</v>
      </c>
      <c r="X35" s="78" t="n">
        <v>16.1178637904268</v>
      </c>
      <c r="Y35" s="78" t="n">
        <v>16.5743009831369</v>
      </c>
      <c r="Z35" s="78" t="n">
        <v>16.9887076288005</v>
      </c>
      <c r="AA35" s="78" t="n">
        <v>17.3562879090592</v>
      </c>
      <c r="AB35" s="78" t="n">
        <v>17.6700784796777</v>
      </c>
      <c r="AC35" s="78" t="n">
        <v>17.9185135964581</v>
      </c>
      <c r="AD35" s="78" t="n">
        <v>18.0747061410592</v>
      </c>
      <c r="AE35" s="78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82"/>
      <c r="BV35" s="66" t="n">
        <f aca="false">MAX(C35:BU35)</f>
        <v>18.0747061410592</v>
      </c>
    </row>
    <row r="36" customFormat="false" ht="14.1" hidden="false" customHeight="true" outlineLevel="0" collapsed="false">
      <c r="A36" s="76" t="n">
        <v>32.95</v>
      </c>
      <c r="B36" s="77" t="n">
        <f aca="false">IF(A36-$E$3&lt;0,0,A36-$E$3)</f>
        <v>1.41</v>
      </c>
      <c r="C36" s="70" t="n">
        <v>0</v>
      </c>
      <c r="D36" s="78" t="n">
        <v>1.13499783307591</v>
      </c>
      <c r="E36" s="78" t="n">
        <v>2.22142160845161</v>
      </c>
      <c r="F36" s="78" t="n">
        <v>3.25207179307879</v>
      </c>
      <c r="G36" s="78" t="n">
        <v>4.26578020022089</v>
      </c>
      <c r="H36" s="78" t="n">
        <v>5.2443454827999</v>
      </c>
      <c r="I36" s="78" t="n">
        <v>6.19159868437055</v>
      </c>
      <c r="J36" s="78" t="n">
        <v>7.11274659927328</v>
      </c>
      <c r="K36" s="78" t="n">
        <v>8.0018717776874</v>
      </c>
      <c r="L36" s="78" t="n">
        <v>8.85878284584505</v>
      </c>
      <c r="M36" s="78" t="n">
        <v>9.68325840535918</v>
      </c>
      <c r="N36" s="78" t="n">
        <v>10.4750425423419</v>
      </c>
      <c r="O36" s="78" t="n">
        <v>11.2338393974715</v>
      </c>
      <c r="P36" s="78" t="n">
        <v>11.9593065336916</v>
      </c>
      <c r="Q36" s="78" t="n">
        <v>12.6510467427792</v>
      </c>
      <c r="R36" s="78" t="n">
        <v>13.3085977929822</v>
      </c>
      <c r="S36" s="78" t="n">
        <v>13.9314194126295</v>
      </c>
      <c r="T36" s="78" t="n">
        <v>14.5188764873099</v>
      </c>
      <c r="U36" s="78" t="n">
        <v>15.0702169476377</v>
      </c>
      <c r="V36" s="78" t="n">
        <v>15.5845420068391</v>
      </c>
      <c r="W36" s="78" t="n">
        <v>16.0840570412251</v>
      </c>
      <c r="X36" s="78" t="n">
        <v>16.6141497054933</v>
      </c>
      <c r="Y36" s="78" t="n">
        <v>17.1085962051644</v>
      </c>
      <c r="Z36" s="78" t="n">
        <v>17.5646129227707</v>
      </c>
      <c r="AA36" s="78" t="n">
        <v>17.9786378123457</v>
      </c>
      <c r="AB36" s="78" t="n">
        <v>18.3458794734933</v>
      </c>
      <c r="AC36" s="78" t="n">
        <v>18.6593809766894</v>
      </c>
      <c r="AD36" s="78" t="n">
        <v>18.9075872322306</v>
      </c>
      <c r="AE36" s="78" t="n">
        <v>19.0636358904933</v>
      </c>
      <c r="AF36" s="78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82"/>
      <c r="BV36" s="66" t="n">
        <f aca="false">MAX(C36:BU36)</f>
        <v>19.0636358904933</v>
      </c>
    </row>
    <row r="37" customFormat="false" ht="14.1" hidden="false" customHeight="true" outlineLevel="0" collapsed="false">
      <c r="A37" s="76" t="n">
        <v>33</v>
      </c>
      <c r="B37" s="77" t="n">
        <f aca="false">IF(A37-$E$3&lt;0,0,A37-$E$3)</f>
        <v>1.46</v>
      </c>
      <c r="C37" s="70" t="n">
        <v>0</v>
      </c>
      <c r="D37" s="78" t="n">
        <v>1.15449941531733</v>
      </c>
      <c r="E37" s="78" t="n">
        <v>2.26238923536412</v>
      </c>
      <c r="F37" s="78" t="n">
        <v>3.31168822709759</v>
      </c>
      <c r="G37" s="78" t="n">
        <v>4.34654477915307</v>
      </c>
      <c r="H37" s="78" t="n">
        <v>5.34689769242086</v>
      </c>
      <c r="I37" s="78" t="n">
        <v>6.31441786105793</v>
      </c>
      <c r="J37" s="78" t="n">
        <v>7.25811531205572</v>
      </c>
      <c r="K37" s="78" t="n">
        <v>8.17041337908785</v>
      </c>
      <c r="L37" s="78" t="n">
        <v>9.05113734448885</v>
      </c>
      <c r="M37" s="78" t="n">
        <v>9.90008600500543</v>
      </c>
      <c r="N37" s="78" t="n">
        <v>10.7170279094011</v>
      </c>
      <c r="O37" s="78" t="n">
        <v>11.5016968518045</v>
      </c>
      <c r="P37" s="78" t="n">
        <v>12.2537864240909</v>
      </c>
      <c r="Q37" s="78" t="n">
        <v>12.9729433636458</v>
      </c>
      <c r="R37" s="78" t="n">
        <v>13.6587593373396</v>
      </c>
      <c r="S37" s="78" t="n">
        <v>14.3107606634059</v>
      </c>
      <c r="T37" s="78" t="n">
        <v>14.9283952655005</v>
      </c>
      <c r="U37" s="78" t="n">
        <v>15.5110158357532</v>
      </c>
      <c r="V37" s="78" t="n">
        <v>16.0578576828525</v>
      </c>
      <c r="W37" s="78" t="n">
        <v>16.5680089231845</v>
      </c>
      <c r="X37" s="78" t="n">
        <v>17.0918544356081</v>
      </c>
      <c r="Y37" s="78" t="n">
        <v>17.6214583222515</v>
      </c>
      <c r="Z37" s="78" t="n">
        <v>18.1154489122262</v>
      </c>
      <c r="AA37" s="78" t="n">
        <v>18.5710451547286</v>
      </c>
      <c r="AB37" s="78" t="n">
        <v>18.9846882882151</v>
      </c>
      <c r="AC37" s="78" t="n">
        <v>19.3515913302515</v>
      </c>
      <c r="AD37" s="78" t="n">
        <v>19.6648037660252</v>
      </c>
      <c r="AE37" s="78" t="n">
        <v>19.9127811603273</v>
      </c>
      <c r="AF37" s="78" t="n">
        <v>20.0686859322515</v>
      </c>
      <c r="AG37" s="78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118"/>
      <c r="BV37" s="66" t="n">
        <f aca="false">MAX(C37:BU37)</f>
        <v>20.0686859322515</v>
      </c>
    </row>
    <row r="38" customFormat="false" ht="14.1" hidden="false" customHeight="true" outlineLevel="0" collapsed="false">
      <c r="A38" s="76" t="n">
        <v>33.05</v>
      </c>
      <c r="B38" s="77" t="n">
        <f aca="false">IF(A38-$E$3&lt;0,0,A38-$E$3)</f>
        <v>1.51</v>
      </c>
      <c r="C38" s="70" t="n">
        <v>0</v>
      </c>
      <c r="D38" s="78" t="n">
        <v>1.17360433438731</v>
      </c>
      <c r="E38" s="78" t="n">
        <v>2.30248381276022</v>
      </c>
      <c r="F38" s="78" t="n">
        <v>3.37067422333495</v>
      </c>
      <c r="G38" s="78" t="n">
        <v>4.42555575158097</v>
      </c>
      <c r="H38" s="78" t="n">
        <v>5.4471789353771</v>
      </c>
      <c r="I38" s="78" t="n">
        <v>6.4348987110545</v>
      </c>
      <c r="J38" s="78" t="n">
        <v>7.40016604164612</v>
      </c>
      <c r="K38" s="78" t="n">
        <v>8.33503688511228</v>
      </c>
      <c r="L38" s="78" t="n">
        <v>9.23893743161848</v>
      </c>
      <c r="M38" s="78" t="n">
        <v>10.1116840078742</v>
      </c>
      <c r="N38" s="78" t="n">
        <v>10.9530662616438</v>
      </c>
      <c r="O38" s="78" t="n">
        <v>11.7628433864179</v>
      </c>
      <c r="P38" s="78" t="n">
        <v>12.5407396003463</v>
      </c>
      <c r="Q38" s="78" t="n">
        <v>13.286438682477</v>
      </c>
      <c r="R38" s="78" t="n">
        <v>13.9995773023563</v>
      </c>
      <c r="S38" s="78" t="n">
        <v>14.67973678346</v>
      </c>
      <c r="T38" s="78" t="n">
        <v>15.3264328017076</v>
      </c>
      <c r="U38" s="78" t="n">
        <v>15.9391023127961</v>
      </c>
      <c r="V38" s="78" t="n">
        <v>16.5170866844993</v>
      </c>
      <c r="W38" s="78" t="n">
        <v>17.0596095091572</v>
      </c>
      <c r="X38" s="78" t="n">
        <v>17.5657467533921</v>
      </c>
      <c r="Y38" s="78" t="n">
        <v>18.1154120809163</v>
      </c>
      <c r="Z38" s="78" t="n">
        <v>18.644527189935</v>
      </c>
      <c r="AA38" s="78" t="n">
        <v>19.1380618702133</v>
      </c>
      <c r="AB38" s="78" t="n">
        <v>19.5932376376119</v>
      </c>
      <c r="AC38" s="78" t="n">
        <v>20.0064990150098</v>
      </c>
      <c r="AD38" s="78" t="n">
        <v>20.373063437935</v>
      </c>
      <c r="AE38" s="78" t="n">
        <v>20.6859868062864</v>
      </c>
      <c r="AF38" s="78" t="n">
        <v>20.9337353393493</v>
      </c>
      <c r="AG38" s="78" t="n">
        <v>21.089496224935</v>
      </c>
      <c r="AH38" s="78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118"/>
      <c r="BV38" s="66" t="n">
        <f aca="false">MAX(C38:BU38)</f>
        <v>21.089496224935</v>
      </c>
    </row>
    <row r="39" customFormat="false" ht="14.1" hidden="false" customHeight="true" outlineLevel="0" collapsed="false">
      <c r="A39" s="76" t="n">
        <v>33.1</v>
      </c>
      <c r="B39" s="77" t="n">
        <f aca="false">IF(A39-$E$3&lt;0,0,A39-$E$3)</f>
        <v>1.56</v>
      </c>
      <c r="C39" s="70" t="n">
        <v>0</v>
      </c>
      <c r="D39" s="78" t="n">
        <v>1.19233172729095</v>
      </c>
      <c r="E39" s="78" t="n">
        <v>2.34174956772961</v>
      </c>
      <c r="F39" s="78" t="n">
        <v>3.4309446215678</v>
      </c>
      <c r="G39" s="78" t="n">
        <v>4.5029038320221</v>
      </c>
      <c r="H39" s="78" t="n">
        <v>5.54530902122476</v>
      </c>
      <c r="I39" s="78" t="n">
        <v>6.55439149196052</v>
      </c>
      <c r="J39" s="78" t="n">
        <v>7.53907983663491</v>
      </c>
      <c r="K39" s="78" t="n">
        <v>8.49596021271194</v>
      </c>
      <c r="L39" s="78" t="n">
        <v>9.42244137501009</v>
      </c>
      <c r="M39" s="78" t="n">
        <v>10.3183549638773</v>
      </c>
      <c r="N39" s="78" t="n">
        <v>11.1835089511169</v>
      </c>
      <c r="O39" s="78" t="n">
        <v>12.0176844505805</v>
      </c>
      <c r="P39" s="78" t="n">
        <v>12.8206319309884</v>
      </c>
      <c r="Q39" s="78" t="n">
        <v>13.5920666816693</v>
      </c>
      <c r="R39" s="78" t="n">
        <v>14.3316633340527</v>
      </c>
      <c r="S39" s="78" t="n">
        <v>15.0390491747071</v>
      </c>
      <c r="T39" s="78" t="n">
        <v>15.7137958900802</v>
      </c>
      <c r="U39" s="78" t="n">
        <v>16.3554092438143</v>
      </c>
      <c r="V39" s="78" t="n">
        <v>16.9633159799084</v>
      </c>
      <c r="W39" s="78" t="n">
        <v>17.5368469273158</v>
      </c>
      <c r="X39" s="78" t="n">
        <v>18.0752147805306</v>
      </c>
      <c r="Y39" s="78" t="n">
        <v>18.5924599866729</v>
      </c>
      <c r="Z39" s="78" t="n">
        <v>19.1543866167476</v>
      </c>
      <c r="AA39" s="78" t="n">
        <v>19.6830129481417</v>
      </c>
      <c r="AB39" s="78" t="n">
        <v>20.1760917187235</v>
      </c>
      <c r="AC39" s="78" t="n">
        <v>20.6308470110183</v>
      </c>
      <c r="AD39" s="78" t="n">
        <v>21.0437266323276</v>
      </c>
      <c r="AE39" s="78" t="n">
        <v>21.4099524361417</v>
      </c>
      <c r="AF39" s="78" t="n">
        <v>21.7225867370707</v>
      </c>
      <c r="AG39" s="78" t="n">
        <v>21.9701064088944</v>
      </c>
      <c r="AH39" s="78" t="n">
        <v>22.1257234081417</v>
      </c>
      <c r="AI39" s="78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90"/>
      <c r="BH39" s="90"/>
      <c r="BI39" s="90"/>
      <c r="BJ39" s="90"/>
      <c r="BK39" s="90"/>
      <c r="BL39" s="90"/>
      <c r="BM39" s="90"/>
      <c r="BN39" s="90"/>
      <c r="BO39" s="90"/>
      <c r="BP39" s="90"/>
      <c r="BQ39" s="90"/>
      <c r="BR39" s="90"/>
      <c r="BS39" s="90"/>
      <c r="BT39" s="90"/>
      <c r="BU39" s="118"/>
      <c r="BV39" s="66" t="n">
        <f aca="false">MAX(C39:BU39)</f>
        <v>22.1257234081417</v>
      </c>
    </row>
    <row r="40" customFormat="false" ht="14.1" hidden="false" customHeight="true" outlineLevel="0" collapsed="false">
      <c r="A40" s="76" t="n">
        <v>33.15</v>
      </c>
      <c r="B40" s="77" t="n">
        <f aca="false">IF(A40-$E$3&lt;0,0,A40-$E$3)</f>
        <v>1.61</v>
      </c>
      <c r="C40" s="70" t="n">
        <v>0</v>
      </c>
      <c r="D40" s="78" t="n">
        <v>1.21069918538875</v>
      </c>
      <c r="E40" s="78" t="n">
        <v>2.38022701180737</v>
      </c>
      <c r="F40" s="78" t="n">
        <v>3.48997148983042</v>
      </c>
      <c r="G40" s="78" t="n">
        <v>4.57867196781058</v>
      </c>
      <c r="H40" s="78" t="n">
        <v>5.64139733825088</v>
      </c>
      <c r="I40" s="78" t="n">
        <v>6.67135348357064</v>
      </c>
      <c r="J40" s="78" t="n">
        <v>7.67502149078558</v>
      </c>
      <c r="K40" s="78" t="n">
        <v>8.65338137384851</v>
      </c>
      <c r="L40" s="78" t="n">
        <v>9.60188341741281</v>
      </c>
      <c r="M40" s="78" t="n">
        <v>10.5203727174579</v>
      </c>
      <c r="N40" s="78" t="n">
        <v>11.408673260349</v>
      </c>
      <c r="O40" s="78" t="n">
        <v>12.2665852077344</v>
      </c>
      <c r="P40" s="78" t="n">
        <v>13.0938816973185</v>
      </c>
      <c r="Q40" s="78" t="n">
        <v>13.8903050448104</v>
      </c>
      <c r="R40" s="78" t="n">
        <v>14.6555621975818</v>
      </c>
      <c r="S40" s="78" t="n">
        <v>15.3893192426768</v>
      </c>
      <c r="T40" s="78" t="n">
        <v>16.09119470474</v>
      </c>
      <c r="U40" s="78" t="n">
        <v>16.7607512737474</v>
      </c>
      <c r="V40" s="78" t="n">
        <v>17.3974854630845</v>
      </c>
      <c r="W40" s="78" t="n">
        <v>18.0008144908546</v>
      </c>
      <c r="X40" s="78" t="n">
        <v>18.5700593595395</v>
      </c>
      <c r="Y40" s="78" t="n">
        <v>19.1044226080315</v>
      </c>
      <c r="Z40" s="78" t="n">
        <v>19.6470429748534</v>
      </c>
      <c r="AA40" s="78" t="n">
        <v>20.208450037235</v>
      </c>
      <c r="AB40" s="78" t="n">
        <v>20.7365875910044</v>
      </c>
      <c r="AC40" s="78" t="n">
        <v>21.2292104518898</v>
      </c>
      <c r="AD40" s="78" t="n">
        <v>21.6835452690808</v>
      </c>
      <c r="AE40" s="78" t="n">
        <v>22.0960431343016</v>
      </c>
      <c r="AF40" s="78" t="n">
        <v>22.4619303190044</v>
      </c>
      <c r="AG40" s="78" t="n">
        <v>22.7742755525111</v>
      </c>
      <c r="AH40" s="78" t="n">
        <v>23.0215663630957</v>
      </c>
      <c r="AI40" s="78" t="n">
        <v>23.1770394760044</v>
      </c>
      <c r="AJ40" s="78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118"/>
      <c r="BV40" s="66" t="n">
        <f aca="false">MAX(C40:BU40)</f>
        <v>23.1770394760044</v>
      </c>
    </row>
    <row r="41" customFormat="false" ht="14.1" hidden="false" customHeight="true" outlineLevel="0" collapsed="false">
      <c r="A41" s="76" t="n">
        <v>33.2</v>
      </c>
      <c r="B41" s="77" t="n">
        <f aca="false">IF(A41-$E$3&lt;0,0,A41-$E$3)</f>
        <v>1.66</v>
      </c>
      <c r="C41" s="70" t="n">
        <v>0</v>
      </c>
      <c r="D41" s="78" t="n">
        <v>1.22872292452085</v>
      </c>
      <c r="E41" s="78" t="n">
        <v>2.41795336371931</v>
      </c>
      <c r="F41" s="78" t="n">
        <v>3.54781511300159</v>
      </c>
      <c r="G41" s="78" t="n">
        <v>4.65293623908597</v>
      </c>
      <c r="H41" s="78" t="n">
        <v>5.73554407763493</v>
      </c>
      <c r="I41" s="78" t="n">
        <v>6.78591110284557</v>
      </c>
      <c r="J41" s="78" t="n">
        <v>7.80814151459737</v>
      </c>
      <c r="K41" s="78" t="n">
        <v>8.80748093189039</v>
      </c>
      <c r="L41" s="78" t="n">
        <v>9.77747679864527</v>
      </c>
      <c r="M41" s="78" t="n">
        <v>10.7179860972935</v>
      </c>
      <c r="N41" s="78" t="n">
        <v>11.6288468912433</v>
      </c>
      <c r="O41" s="78" t="n">
        <v>12.5098759973576</v>
      </c>
      <c r="P41" s="78" t="n">
        <v>13.3608662626566</v>
      </c>
      <c r="Q41" s="78" t="n">
        <v>14.1815833560623</v>
      </c>
      <c r="R41" s="78" t="n">
        <v>14.9717619603672</v>
      </c>
      <c r="S41" s="78" t="n">
        <v>15.7311012148199</v>
      </c>
      <c r="T41" s="78" t="n">
        <v>16.4592592108027</v>
      </c>
      <c r="U41" s="78" t="n">
        <v>17.1558462759717</v>
      </c>
      <c r="V41" s="78" t="n">
        <v>17.8204166865054</v>
      </c>
      <c r="W41" s="78" t="n">
        <v>18.4524583077325</v>
      </c>
      <c r="X41" s="78" t="n">
        <v>19.0513794556921</v>
      </c>
      <c r="Y41" s="78" t="n">
        <v>19.6164919543745</v>
      </c>
      <c r="Z41" s="78" t="n">
        <v>20.146988862245</v>
      </c>
      <c r="AA41" s="78" t="n">
        <v>20.7164010143119</v>
      </c>
      <c r="AB41" s="78" t="n">
        <v>21.2772885090004</v>
      </c>
      <c r="AC41" s="78" t="n">
        <v>21.8049372851452</v>
      </c>
      <c r="AD41" s="78" t="n">
        <v>22.2971042363342</v>
      </c>
      <c r="AE41" s="78" t="n">
        <v>22.7510185784213</v>
      </c>
      <c r="AF41" s="78" t="n">
        <v>23.1631346875535</v>
      </c>
      <c r="AG41" s="78" t="n">
        <v>23.5286832531452</v>
      </c>
      <c r="AH41" s="78" t="n">
        <v>23.8407394192295</v>
      </c>
      <c r="AI41" s="78" t="n">
        <v>24.0878013685749</v>
      </c>
      <c r="AJ41" s="78" t="n">
        <v>24.2431305951452</v>
      </c>
      <c r="AK41" s="78"/>
      <c r="AL41" s="90"/>
      <c r="AM41" s="90"/>
      <c r="AN41" s="90"/>
      <c r="AO41" s="90"/>
      <c r="AP41" s="90"/>
      <c r="AQ41" s="90"/>
      <c r="AR41" s="90"/>
      <c r="AS41" s="90"/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90"/>
      <c r="BH41" s="90"/>
      <c r="BI41" s="90"/>
      <c r="BJ41" s="90"/>
      <c r="BK41" s="90"/>
      <c r="BL41" s="90"/>
      <c r="BM41" s="90"/>
      <c r="BN41" s="90"/>
      <c r="BO41" s="90"/>
      <c r="BP41" s="90"/>
      <c r="BQ41" s="90"/>
      <c r="BR41" s="90"/>
      <c r="BS41" s="90"/>
      <c r="BT41" s="90"/>
      <c r="BU41" s="118"/>
      <c r="BV41" s="66" t="n">
        <f aca="false">MAX(C41:BU41)</f>
        <v>24.2431305951452</v>
      </c>
    </row>
    <row r="42" customFormat="false" ht="14.1" hidden="false" customHeight="true" outlineLevel="0" collapsed="false">
      <c r="A42" s="76" t="n">
        <v>33.25</v>
      </c>
      <c r="B42" s="77" t="n">
        <f aca="false">IF(A42-$E$3&lt;0,0,A42-$E$3)</f>
        <v>1.71</v>
      </c>
      <c r="C42" s="70" t="n">
        <v>0</v>
      </c>
      <c r="D42" s="78" t="n">
        <v>1.24641793175892</v>
      </c>
      <c r="E42" s="78" t="n">
        <v>2.45496291238639</v>
      </c>
      <c r="F42" s="78" t="n">
        <v>3.6045309384831</v>
      </c>
      <c r="G42" s="78" t="n">
        <v>4.72576662930094</v>
      </c>
      <c r="H42" s="78" t="n">
        <v>5.82784127928571</v>
      </c>
      <c r="I42" s="78" t="n">
        <v>6.89818033406312</v>
      </c>
      <c r="J42" s="78" t="n">
        <v>7.93857780992502</v>
      </c>
      <c r="K42" s="78" t="n">
        <v>8.95842408124713</v>
      </c>
      <c r="L42" s="78" t="n">
        <v>9.94941630437321</v>
      </c>
      <c r="M42" s="78" t="n">
        <v>10.9114220138955</v>
      </c>
      <c r="N42" s="78" t="n">
        <v>11.8442917128394</v>
      </c>
      <c r="O42" s="78" t="n">
        <v>12.7478568645927</v>
      </c>
      <c r="P42" s="78" t="n">
        <v>13.6219275584987</v>
      </c>
      <c r="Q42" s="78" t="n">
        <v>14.466289779009</v>
      </c>
      <c r="R42" s="78" t="n">
        <v>15.2807021891222</v>
      </c>
      <c r="S42" s="78" t="n">
        <v>16.0648923131865</v>
      </c>
      <c r="T42" s="78" t="n">
        <v>16.8185519693336</v>
      </c>
      <c r="U42" s="78" t="n">
        <v>17.5413317538747</v>
      </c>
      <c r="V42" s="78" t="n">
        <v>18.2328343128561</v>
      </c>
      <c r="W42" s="78" t="n">
        <v>18.8926060402218</v>
      </c>
      <c r="X42" s="78" t="n">
        <v>19.5201267026188</v>
      </c>
      <c r="Y42" s="78" t="n">
        <v>20.1147962831318</v>
      </c>
      <c r="Z42" s="78" t="n">
        <v>20.6759180183994</v>
      </c>
      <c r="AA42" s="78" t="n">
        <v>21.2085202466232</v>
      </c>
      <c r="AB42" s="78" t="n">
        <v>21.8002333868603</v>
      </c>
      <c r="AC42" s="78" t="n">
        <v>22.3606013138558</v>
      </c>
      <c r="AD42" s="78" t="n">
        <v>22.8877613123758</v>
      </c>
      <c r="AE42" s="78" t="n">
        <v>23.3794723538684</v>
      </c>
      <c r="AF42" s="78" t="n">
        <v>23.8329662208517</v>
      </c>
      <c r="AG42" s="78" t="n">
        <v>24.2447005738953</v>
      </c>
      <c r="AH42" s="78" t="n">
        <v>24.6099105203758</v>
      </c>
      <c r="AI42" s="78" t="n">
        <v>24.9216776190378</v>
      </c>
      <c r="AJ42" s="78" t="n">
        <v>25.168510707144</v>
      </c>
      <c r="AK42" s="78" t="n">
        <v>25.3236960473758</v>
      </c>
      <c r="AL42" s="78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90"/>
      <c r="BQ42" s="90"/>
      <c r="BR42" s="90"/>
      <c r="BS42" s="90"/>
      <c r="BT42" s="90"/>
      <c r="BU42" s="118"/>
      <c r="BV42" s="66" t="n">
        <f aca="false">MAX(C42:BU42)</f>
        <v>25.3236960473758</v>
      </c>
    </row>
    <row r="43" customFormat="false" ht="14.1" hidden="false" customHeight="true" outlineLevel="0" collapsed="false">
      <c r="A43" s="76" t="n">
        <v>33.3</v>
      </c>
      <c r="B43" s="77" t="n">
        <f aca="false">IF(A43-$E$3&lt;0,0,A43-$E$3)</f>
        <v>1.76</v>
      </c>
      <c r="C43" s="70" t="n">
        <v>0</v>
      </c>
      <c r="D43" s="78" t="n">
        <v>1.26379809259555</v>
      </c>
      <c r="E43" s="78" t="n">
        <v>2.49128733016471</v>
      </c>
      <c r="F43" s="78" t="n">
        <v>3.66017010101541</v>
      </c>
      <c r="G43" s="78" t="n">
        <v>4.79722768826061</v>
      </c>
      <c r="H43" s="78" t="n">
        <v>5.9183737300277</v>
      </c>
      <c r="I43" s="78" t="n">
        <v>7.00826789295254</v>
      </c>
      <c r="J43" s="78" t="n">
        <v>8.06690200311497</v>
      </c>
      <c r="K43" s="78" t="n">
        <v>9.10636241870685</v>
      </c>
      <c r="L43" s="78" t="n">
        <v>10.1178804295902</v>
      </c>
      <c r="M43" s="78" t="n">
        <v>11.1008880782667</v>
      </c>
      <c r="N43" s="78" t="n">
        <v>12.055246914208</v>
      </c>
      <c r="O43" s="78" t="n">
        <v>12.9808013486216</v>
      </c>
      <c r="P43" s="78" t="n">
        <v>13.8773766405605</v>
      </c>
      <c r="Q43" s="78" t="n">
        <v>14.7447765561622</v>
      </c>
      <c r="R43" s="78" t="n">
        <v>15.582780630841</v>
      </c>
      <c r="S43" s="78" t="n">
        <v>16.3911409450831</v>
      </c>
      <c r="T43" s="78" t="n">
        <v>17.1695782988267</v>
      </c>
      <c r="U43" s="78" t="n">
        <v>17.9177776345868</v>
      </c>
      <c r="V43" s="78" t="n">
        <v>18.6353825115299</v>
      </c>
      <c r="W43" s="78" t="n">
        <v>19.3219883655471</v>
      </c>
      <c r="X43" s="78" t="n">
        <v>19.9771341946071</v>
      </c>
      <c r="Y43" s="78" t="n">
        <v>20.6002921692286</v>
      </c>
      <c r="Z43" s="78" t="n">
        <v>21.190854460148</v>
      </c>
      <c r="AA43" s="78" t="n">
        <v>21.7481162574105</v>
      </c>
      <c r="AB43" s="78" t="n">
        <v>22.3070870308996</v>
      </c>
      <c r="AC43" s="78" t="n">
        <v>22.8982515404667</v>
      </c>
      <c r="AD43" s="78" t="n">
        <v>23.4580998997691</v>
      </c>
      <c r="AE43" s="78" t="n">
        <v>23.9847711206645</v>
      </c>
      <c r="AF43" s="78" t="n">
        <v>24.4760262524606</v>
      </c>
      <c r="AG43" s="78" t="n">
        <v>24.9290996443401</v>
      </c>
      <c r="AH43" s="78" t="n">
        <v>25.3404522412952</v>
      </c>
      <c r="AI43" s="78" t="n">
        <v>25.7053235686645</v>
      </c>
      <c r="AJ43" s="78" t="n">
        <v>26.0168015999041</v>
      </c>
      <c r="AK43" s="78" t="n">
        <v>26.2634058267712</v>
      </c>
      <c r="AL43" s="78" t="n">
        <v>26.4184472806644</v>
      </c>
      <c r="AM43" s="78"/>
      <c r="AN43" s="90"/>
      <c r="AO43" s="90"/>
      <c r="AP43" s="90"/>
      <c r="AQ43" s="90"/>
      <c r="AR43" s="90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0"/>
      <c r="BS43" s="90"/>
      <c r="BT43" s="90"/>
      <c r="BU43" s="118"/>
      <c r="BV43" s="66" t="n">
        <f aca="false">MAX(C43:BU43)</f>
        <v>26.4184472806644</v>
      </c>
    </row>
    <row r="44" customFormat="false" ht="14.1" hidden="false" customHeight="true" outlineLevel="0" collapsed="false">
      <c r="A44" s="76" t="n">
        <v>33.35</v>
      </c>
      <c r="B44" s="77" t="n">
        <f aca="false">IF(A44-$E$3&lt;0,0,A44-$E$3)</f>
        <v>1.81</v>
      </c>
      <c r="C44" s="70" t="n">
        <v>0</v>
      </c>
      <c r="D44" s="78" t="n">
        <v>1.28087630166819</v>
      </c>
      <c r="E44" s="78" t="n">
        <v>2.52695594439177</v>
      </c>
      <c r="F44" s="78" t="n">
        <v>3.71477987684837</v>
      </c>
      <c r="G44" s="78" t="n">
        <v>4.86737910542398</v>
      </c>
      <c r="H44" s="78" t="n">
        <v>6.00721973877569</v>
      </c>
      <c r="I44" s="78" t="n">
        <v>7.11627222951071</v>
      </c>
      <c r="J44" s="78" t="n">
        <v>8.19453007396265</v>
      </c>
      <c r="K44" s="78" t="n">
        <v>9.25143546065456</v>
      </c>
      <c r="L44" s="78" t="n">
        <v>10.2830332259809</v>
      </c>
      <c r="M44" s="78" t="n">
        <v>11.2865748298116</v>
      </c>
      <c r="N44" s="78" t="n">
        <v>12.2619316753161</v>
      </c>
      <c r="O44" s="78" t="n">
        <v>13.2089596753248</v>
      </c>
      <c r="P44" s="78" t="n">
        <v>14.1274975046946</v>
      </c>
      <c r="Q44" s="78" t="n">
        <v>15.0173645810381</v>
      </c>
      <c r="R44" s="78" t="n">
        <v>15.8783587180935</v>
      </c>
      <c r="S44" s="78" t="n">
        <v>16.7102533814991</v>
      </c>
      <c r="T44" s="78" t="n">
        <v>17.5127944575505</v>
      </c>
      <c r="U44" s="78" t="n">
        <v>18.2856964198401</v>
      </c>
      <c r="V44" s="78" t="n">
        <v>19.0286377438468</v>
      </c>
      <c r="W44" s="78" t="n">
        <v>19.7412553715686</v>
      </c>
      <c r="X44" s="78" t="n">
        <v>20.4231379611259</v>
      </c>
      <c r="Y44" s="78" t="n">
        <v>21.0738175604731</v>
      </c>
      <c r="Z44" s="78" t="n">
        <v>21.6927592049059</v>
      </c>
      <c r="AA44" s="78" t="n">
        <v>22.2793477302746</v>
      </c>
      <c r="AB44" s="78" t="n">
        <v>22.8328707759753</v>
      </c>
      <c r="AC44" s="78" t="n">
        <v>23.4195623556933</v>
      </c>
      <c r="AD44" s="78" t="n">
        <v>24.0101782345904</v>
      </c>
      <c r="AE44" s="78" t="n">
        <v>24.5695070261998</v>
      </c>
      <c r="AF44" s="78" t="n">
        <v>25.0956894694704</v>
      </c>
      <c r="AG44" s="78" t="n">
        <v>25.5864886915701</v>
      </c>
      <c r="AH44" s="78" t="n">
        <v>26.0391416083458</v>
      </c>
      <c r="AI44" s="78" t="n">
        <v>26.4501124492123</v>
      </c>
      <c r="AJ44" s="78" t="n">
        <v>26.8146451574704</v>
      </c>
      <c r="AK44" s="78" t="n">
        <v>27.1258341212877</v>
      </c>
      <c r="AL44" s="78" t="n">
        <v>27.3722094869156</v>
      </c>
      <c r="AM44" s="78" t="n">
        <v>27.5271070544704</v>
      </c>
      <c r="AN44" s="78"/>
      <c r="AO44" s="90"/>
      <c r="AP44" s="90"/>
      <c r="AQ44" s="90"/>
      <c r="AR44" s="90"/>
      <c r="AS44" s="90"/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90"/>
      <c r="BH44" s="90"/>
      <c r="BI44" s="90"/>
      <c r="BJ44" s="90"/>
      <c r="BK44" s="90"/>
      <c r="BL44" s="90"/>
      <c r="BM44" s="90"/>
      <c r="BN44" s="90"/>
      <c r="BO44" s="90"/>
      <c r="BP44" s="90"/>
      <c r="BQ44" s="90"/>
      <c r="BR44" s="90"/>
      <c r="BS44" s="90"/>
      <c r="BT44" s="90"/>
      <c r="BU44" s="118"/>
      <c r="BV44" s="66" t="n">
        <f aca="false">MAX(C44:BU44)</f>
        <v>27.5271070544704</v>
      </c>
    </row>
    <row r="45" customFormat="false" ht="14.1" hidden="false" customHeight="true" outlineLevel="0" collapsed="false">
      <c r="A45" s="76" t="n">
        <v>33.4</v>
      </c>
      <c r="B45" s="77" t="n">
        <f aca="false">IF(A45-$E$3&lt;0,0,A45-$E$3)</f>
        <v>1.86</v>
      </c>
      <c r="C45" s="70" t="n">
        <v>0</v>
      </c>
      <c r="D45" s="78" t="n">
        <v>1.29766455955127</v>
      </c>
      <c r="E45" s="78" t="n">
        <v>2.56199597381041</v>
      </c>
      <c r="F45" s="78" t="n">
        <v>3.76840407849852</v>
      </c>
      <c r="G45" s="78" t="n">
        <v>4.93627620784775</v>
      </c>
      <c r="H45" s="78" t="n">
        <v>6.09445180862935</v>
      </c>
      <c r="I45" s="78" t="n">
        <v>7.22228439593963</v>
      </c>
      <c r="J45" s="78" t="n">
        <v>8.31976891837366</v>
      </c>
      <c r="K45" s="78" t="n">
        <v>9.393771949411</v>
      </c>
      <c r="L45" s="78" t="n">
        <v>10.4450258880471</v>
      </c>
      <c r="M45" s="78" t="n">
        <v>11.4686576429455</v>
      </c>
      <c r="N45" s="78" t="n">
        <v>12.4645474439178</v>
      </c>
      <c r="O45" s="78" t="n">
        <v>13.432561466571</v>
      </c>
      <c r="P45" s="78" t="n">
        <v>14.3725503074696</v>
      </c>
      <c r="Q45" s="78" t="n">
        <v>15.284347231921</v>
      </c>
      <c r="R45" s="78" t="n">
        <v>16.1677661497259</v>
      </c>
      <c r="S45" s="78" t="n">
        <v>17.0225992631262</v>
      </c>
      <c r="T45" s="78" t="n">
        <v>17.8486143166599</v>
      </c>
      <c r="U45" s="78" t="n">
        <v>18.6455513594369</v>
      </c>
      <c r="V45" s="78" t="n">
        <v>19.413118904667</v>
      </c>
      <c r="W45" s="78" t="n">
        <v>20.1509893364228</v>
      </c>
      <c r="X45" s="78" t="n">
        <v>20.8587933656415</v>
      </c>
      <c r="Y45" s="78" t="n">
        <v>21.5361132701869</v>
      </c>
      <c r="Z45" s="78" t="n">
        <v>22.1824745579962</v>
      </c>
      <c r="AA45" s="78" t="n">
        <v>22.7973355528776</v>
      </c>
      <c r="AB45" s="78" t="n">
        <v>23.3800741947519</v>
      </c>
      <c r="AC45" s="78" t="n">
        <v>23.929971028315</v>
      </c>
      <c r="AD45" s="78" t="n">
        <v>24.5456795198876</v>
      </c>
      <c r="AE45" s="78" t="n">
        <v>25.1357467681147</v>
      </c>
      <c r="AF45" s="78" t="n">
        <v>25.694555992031</v>
      </c>
      <c r="AG45" s="78" t="n">
        <v>26.220249657677</v>
      </c>
      <c r="AH45" s="78" t="n">
        <v>26.7105929700803</v>
      </c>
      <c r="AI45" s="78" t="n">
        <v>27.1628254117521</v>
      </c>
      <c r="AJ45" s="78" t="n">
        <v>27.57341449653</v>
      </c>
      <c r="AK45" s="78" t="n">
        <v>27.937608585677</v>
      </c>
      <c r="AL45" s="78" t="n">
        <v>28.2485084820719</v>
      </c>
      <c r="AM45" s="78" t="n">
        <v>28.4946549864607</v>
      </c>
      <c r="AN45" s="78" t="n">
        <v>28.649408667677</v>
      </c>
      <c r="AO45" s="78"/>
      <c r="AP45" s="90"/>
      <c r="AQ45" s="90"/>
      <c r="AR45" s="90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90"/>
      <c r="BH45" s="90"/>
      <c r="BI45" s="90"/>
      <c r="BJ45" s="90"/>
      <c r="BK45" s="90"/>
      <c r="BL45" s="90"/>
      <c r="BM45" s="90"/>
      <c r="BN45" s="90"/>
      <c r="BO45" s="90"/>
      <c r="BP45" s="90"/>
      <c r="BQ45" s="90"/>
      <c r="BR45" s="90"/>
      <c r="BS45" s="90"/>
      <c r="BT45" s="90"/>
      <c r="BU45" s="118"/>
      <c r="BV45" s="66" t="n">
        <f aca="false">MAX(C45:BU45)</f>
        <v>28.649408667677</v>
      </c>
    </row>
    <row r="46" customFormat="false" ht="14.1" hidden="false" customHeight="true" outlineLevel="0" collapsed="false">
      <c r="A46" s="76" t="n">
        <v>33.45</v>
      </c>
      <c r="B46" s="77" t="n">
        <f aca="false">IF(A46-$E$3&lt;0,0,A46-$E$3)</f>
        <v>1.91</v>
      </c>
      <c r="C46" s="70" t="n">
        <v>0</v>
      </c>
      <c r="D46" s="78" t="n">
        <v>1.31417405770192</v>
      </c>
      <c r="E46" s="78" t="n">
        <v>2.5964327352553</v>
      </c>
      <c r="F46" s="78" t="n">
        <v>3.82108339928188</v>
      </c>
      <c r="G46" s="78" t="n">
        <v>5.00397039451186</v>
      </c>
      <c r="H46" s="78" t="n">
        <v>6.18013722211965</v>
      </c>
      <c r="I46" s="78" t="n">
        <v>7.3263888011798</v>
      </c>
      <c r="J46" s="78" t="n">
        <v>8.44272134573902</v>
      </c>
      <c r="K46" s="78" t="n">
        <v>9.53349098347605</v>
      </c>
      <c r="L46" s="78" t="n">
        <v>10.603998121904</v>
      </c>
      <c r="M46" s="78" t="n">
        <v>11.6472983676011</v>
      </c>
      <c r="N46" s="78" t="n">
        <v>12.6632798878988</v>
      </c>
      <c r="O46" s="78" t="n">
        <v>13.651818053875</v>
      </c>
      <c r="P46" s="78" t="n">
        <v>14.6127741032047</v>
      </c>
      <c r="Q46" s="78" t="n">
        <v>15.5459936114029</v>
      </c>
      <c r="R46" s="78" t="n">
        <v>16.4513047353628</v>
      </c>
      <c r="S46" s="78" t="n">
        <v>17.3285161845004</v>
      </c>
      <c r="T46" s="78" t="n">
        <v>18.1774148636923</v>
      </c>
      <c r="U46" s="78" t="n">
        <v>18.9977631176684</v>
      </c>
      <c r="V46" s="78" t="n">
        <v>19.7892954873216</v>
      </c>
      <c r="W46" s="78" t="n">
        <v>20.5517148627008</v>
      </c>
      <c r="X46" s="78" t="n">
        <v>21.284687882603</v>
      </c>
      <c r="Y46" s="78" t="n">
        <v>21.9878393826895</v>
      </c>
      <c r="Z46" s="78" t="n">
        <v>22.6607456268635</v>
      </c>
      <c r="AA46" s="78" t="n">
        <v>23.3029259608427</v>
      </c>
      <c r="AB46" s="78" t="n">
        <v>23.9138323874061</v>
      </c>
      <c r="AC46" s="78" t="n">
        <v>24.4928363550288</v>
      </c>
      <c r="AD46" s="78" t="n">
        <v>25.0660085018992</v>
      </c>
      <c r="AE46" s="78" t="n">
        <v>25.6851816622988</v>
      </c>
      <c r="AF46" s="78" t="n">
        <v>26.2747002798559</v>
      </c>
      <c r="AG46" s="78" t="n">
        <v>26.8329899360792</v>
      </c>
      <c r="AH46" s="78" t="n">
        <v>27.3581948241004</v>
      </c>
      <c r="AI46" s="78" t="n">
        <v>27.8480822268073</v>
      </c>
      <c r="AJ46" s="78" t="n">
        <v>28.2998941933753</v>
      </c>
      <c r="AK46" s="78" t="n">
        <v>28.7101015220647</v>
      </c>
      <c r="AL46" s="78" t="n">
        <v>29.0739569921005</v>
      </c>
      <c r="AM46" s="78" t="n">
        <v>29.384567821073</v>
      </c>
      <c r="AN46" s="78" t="n">
        <v>29.6304854642226</v>
      </c>
      <c r="AO46" s="78" t="n">
        <v>29.7850952591005</v>
      </c>
      <c r="AP46" s="78"/>
      <c r="AQ46" s="90"/>
      <c r="AR46" s="90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90"/>
      <c r="BH46" s="90"/>
      <c r="BI46" s="90"/>
      <c r="BJ46" s="90"/>
      <c r="BK46" s="90"/>
      <c r="BL46" s="90"/>
      <c r="BM46" s="90"/>
      <c r="BN46" s="90"/>
      <c r="BO46" s="90"/>
      <c r="BP46" s="90"/>
      <c r="BQ46" s="90"/>
      <c r="BR46" s="90"/>
      <c r="BS46" s="90"/>
      <c r="BT46" s="90"/>
      <c r="BU46" s="118"/>
      <c r="BV46" s="66" t="n">
        <f aca="false">MAX(C46:BU46)</f>
        <v>29.7850952591005</v>
      </c>
    </row>
    <row r="47" customFormat="false" ht="14.1" hidden="false" customHeight="true" outlineLevel="0" collapsed="false">
      <c r="A47" s="76" t="n">
        <v>33.5</v>
      </c>
      <c r="B47" s="77" t="n">
        <f aca="false">IF(A47-$E$3&lt;0,0,A47-$E$3)</f>
        <v>1.96</v>
      </c>
      <c r="C47" s="70" t="n">
        <v>0</v>
      </c>
      <c r="D47" s="78" t="n">
        <v>1.33041525328551</v>
      </c>
      <c r="E47" s="78" t="n">
        <v>2.63028982503918</v>
      </c>
      <c r="F47" s="78" t="n">
        <v>3.8728557151841</v>
      </c>
      <c r="G47" s="78" t="n">
        <v>5.07050951666743</v>
      </c>
      <c r="H47" s="78" t="n">
        <v>6.26433855290745</v>
      </c>
      <c r="I47" s="78" t="n">
        <v>7.42866386959278</v>
      </c>
      <c r="J47" s="78" t="n">
        <v>8.5634827855366</v>
      </c>
      <c r="K47" s="78" t="n">
        <v>9.67070299986219</v>
      </c>
      <c r="L47" s="78" t="n">
        <v>10.7600793321536</v>
      </c>
      <c r="M47" s="78" t="n">
        <v>11.8226467478806</v>
      </c>
      <c r="N47" s="78" t="n">
        <v>12.8583005783384</v>
      </c>
      <c r="O47" s="78" t="n">
        <v>13.8669244656662</v>
      </c>
      <c r="P47" s="78" t="n">
        <v>14.8483891847985</v>
      </c>
      <c r="Q47" s="78" t="n">
        <v>15.8025513029447</v>
      </c>
      <c r="R47" s="78" t="n">
        <v>16.729251647192</v>
      </c>
      <c r="S47" s="78" t="n">
        <v>17.6283135441097</v>
      </c>
      <c r="T47" s="78" t="n">
        <v>18.4995407866289</v>
      </c>
      <c r="U47" s="78" t="n">
        <v>19.3427152723503</v>
      </c>
      <c r="V47" s="78" t="n">
        <v>20.1575942429002</v>
      </c>
      <c r="W47" s="78" t="n">
        <v>20.9439070347462</v>
      </c>
      <c r="X47" s="78" t="n">
        <v>21.7013512261907</v>
      </c>
      <c r="Y47" s="78" t="n">
        <v>22.4295880303961</v>
      </c>
      <c r="Z47" s="78" t="n">
        <v>23.1282367363043</v>
      </c>
      <c r="AA47" s="78" t="n">
        <v>23.7968679321208</v>
      </c>
      <c r="AB47" s="78" t="n">
        <v>24.4349951502291</v>
      </c>
      <c r="AC47" s="78" t="n">
        <v>25.0420644329543</v>
      </c>
      <c r="AD47" s="78" t="n">
        <v>25.6174411108547</v>
      </c>
      <c r="AE47" s="78" t="n">
        <v>26.2192241942138</v>
      </c>
      <c r="AF47" s="78" t="n">
        <v>26.8378211261861</v>
      </c>
      <c r="AG47" s="78" t="n">
        <v>27.4267911130732</v>
      </c>
      <c r="AH47" s="78" t="n">
        <v>27.9845612016034</v>
      </c>
      <c r="AI47" s="78" t="n">
        <v>28.509277312</v>
      </c>
      <c r="AJ47" s="78" t="n">
        <v>28.9987088050105</v>
      </c>
      <c r="AK47" s="78" t="n">
        <v>29.4501002964746</v>
      </c>
      <c r="AL47" s="78" t="n">
        <v>29.8599258690755</v>
      </c>
      <c r="AM47" s="78" t="n">
        <v>30.22344272</v>
      </c>
      <c r="AN47" s="78" t="n">
        <v>30.5337644815502</v>
      </c>
      <c r="AO47" s="78" t="n">
        <v>30.7794532634607</v>
      </c>
      <c r="AP47" s="78" t="n">
        <v>30.933919172</v>
      </c>
      <c r="AQ47" s="78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118"/>
      <c r="BV47" s="66" t="n">
        <f aca="false">MAX(C47:BU47)</f>
        <v>30.933919172</v>
      </c>
    </row>
    <row r="48" customFormat="false" ht="14.1" hidden="false" customHeight="true" outlineLevel="0" collapsed="false">
      <c r="A48" s="76" t="n">
        <v>33.55</v>
      </c>
      <c r="B48" s="77" t="n">
        <f aca="false">IF(A48-$E$3&lt;0,0,A48-$E$3)</f>
        <v>2.01</v>
      </c>
      <c r="C48" s="70" t="n">
        <v>0</v>
      </c>
      <c r="D48" s="78" t="n">
        <v>1.34639793531747</v>
      </c>
      <c r="E48" s="78" t="n">
        <v>2.66340438537781</v>
      </c>
      <c r="F48" s="78" t="n">
        <v>3.92375635032554</v>
      </c>
      <c r="G48" s="78" t="n">
        <v>5.13666821284888</v>
      </c>
      <c r="H48" s="78" t="n">
        <v>6.34711411489799</v>
      </c>
      <c r="I48" s="78" t="n">
        <v>7.52918261822953</v>
      </c>
      <c r="J48" s="78" t="n">
        <v>8.68214200705012</v>
      </c>
      <c r="K48" s="78" t="n">
        <v>9.80598419517585</v>
      </c>
      <c r="L48" s="78" t="n">
        <v>10.913389655596</v>
      </c>
      <c r="M48" s="78" t="n">
        <v>11.9948416546054</v>
      </c>
      <c r="N48" s="78" t="n">
        <v>13.0497684476559</v>
      </c>
      <c r="O48" s="78" t="n">
        <v>14.078061143337</v>
      </c>
      <c r="P48" s="78" t="n">
        <v>15.0795990973171</v>
      </c>
      <c r="Q48" s="78" t="n">
        <v>16.0542487313823</v>
      </c>
      <c r="R48" s="78" t="n">
        <v>17.0018621897817</v>
      </c>
      <c r="S48" s="78" t="n">
        <v>17.9222758034527</v>
      </c>
      <c r="T48" s="78" t="n">
        <v>18.8153083259769</v>
      </c>
      <c r="U48" s="78" t="n">
        <v>19.6807588965136</v>
      </c>
      <c r="V48" s="78" t="n">
        <v>20.5184046738297</v>
      </c>
      <c r="W48" s="78" t="n">
        <v>21.3279980710091</v>
      </c>
      <c r="X48" s="78" t="n">
        <v>22.1092635012156</v>
      </c>
      <c r="Y48" s="78" t="n">
        <v>22.8618935191793</v>
      </c>
      <c r="Z48" s="78" t="n">
        <v>23.585544208215</v>
      </c>
      <c r="AA48" s="78" t="n">
        <v>24.2798296145828</v>
      </c>
      <c r="AB48" s="78" t="n">
        <v>24.9443149638099</v>
      </c>
      <c r="AC48" s="78" t="n">
        <v>25.5785082977943</v>
      </c>
      <c r="AD48" s="78" t="n">
        <v>26.1818500320747</v>
      </c>
      <c r="AE48" s="78" t="n">
        <v>26.7536997249457</v>
      </c>
      <c r="AF48" s="78" t="n">
        <v>27.3853381768555</v>
      </c>
      <c r="AG48" s="78" t="n">
        <v>28.0033588804006</v>
      </c>
      <c r="AH48" s="78" t="n">
        <v>28.5917802366177</v>
      </c>
      <c r="AI48" s="78" t="n">
        <v>29.1490307574548</v>
      </c>
      <c r="AJ48" s="78" t="n">
        <v>29.6732580902267</v>
      </c>
      <c r="AK48" s="78" t="n">
        <v>30.1622336735408</v>
      </c>
      <c r="AL48" s="78" t="n">
        <v>30.6132046899011</v>
      </c>
      <c r="AM48" s="78" t="n">
        <v>31.0226485064134</v>
      </c>
      <c r="AN48" s="78" t="n">
        <v>31.3858267382267</v>
      </c>
      <c r="AO48" s="78" t="n">
        <v>31.6958594323546</v>
      </c>
      <c r="AP48" s="78" t="n">
        <v>31.9413193530259</v>
      </c>
      <c r="AQ48" s="78" t="n">
        <v>32.0956413752267</v>
      </c>
      <c r="AR48" s="7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118"/>
      <c r="BV48" s="66" t="n">
        <f aca="false">MAX(C48:BU48)</f>
        <v>32.0956413752267</v>
      </c>
    </row>
    <row r="49" customFormat="false" ht="14.1" hidden="false" customHeight="true" outlineLevel="0" collapsed="false">
      <c r="A49" s="76" t="n">
        <v>33.6</v>
      </c>
      <c r="B49" s="77" t="n">
        <f aca="false">IF(A49-$E$3&lt;0,0,A49-$E$3)</f>
        <v>2.06</v>
      </c>
      <c r="C49" s="70" t="n">
        <v>0</v>
      </c>
      <c r="D49" s="78" t="n">
        <v>1.36213128332308</v>
      </c>
      <c r="E49" s="78" t="n">
        <v>2.69525661593429</v>
      </c>
      <c r="F49" s="78" t="n">
        <v>3.97381831122601</v>
      </c>
      <c r="G49" s="78" t="n">
        <v>5.20462338703877</v>
      </c>
      <c r="H49" s="78" t="n">
        <v>6.42851835785749</v>
      </c>
      <c r="I49" s="78" t="n">
        <v>7.62801316462358</v>
      </c>
      <c r="J49" s="78" t="n">
        <v>8.79878175156934</v>
      </c>
      <c r="K49" s="78" t="n">
        <v>9.9408173396119</v>
      </c>
      <c r="L49" s="78" t="n">
        <v>11.0640408652973</v>
      </c>
      <c r="M49" s="78" t="n">
        <v>12.164012160862</v>
      </c>
      <c r="N49" s="78" t="n">
        <v>13.2378310587458</v>
      </c>
      <c r="O49" s="78" t="n">
        <v>14.2853954304136</v>
      </c>
      <c r="P49" s="78" t="n">
        <v>15.3065923793288</v>
      </c>
      <c r="Q49" s="78" t="n">
        <v>16.301297196028</v>
      </c>
      <c r="R49" s="78" t="n">
        <v>17.2693721744496</v>
      </c>
      <c r="S49" s="78" t="n">
        <v>18.2106652653658</v>
      </c>
      <c r="T49" s="78" t="n">
        <v>19.1250085374719</v>
      </c>
      <c r="U49" s="78" t="n">
        <v>20.0122164099607</v>
      </c>
      <c r="V49" s="78" t="n">
        <v>20.8720836118033</v>
      </c>
      <c r="W49" s="78" t="n">
        <v>21.7043828118271</v>
      </c>
      <c r="X49" s="78" t="n">
        <v>22.5088618491435</v>
      </c>
      <c r="Y49" s="78" t="n">
        <v>23.2852404742634</v>
      </c>
      <c r="Z49" s="78" t="n">
        <v>24.0332064855354</v>
      </c>
      <c r="AA49" s="78" t="n">
        <v>24.7524111106761</v>
      </c>
      <c r="AB49" s="78" t="n">
        <v>25.4424634351623</v>
      </c>
      <c r="AC49" s="78" t="n">
        <v>26.1029236120699</v>
      </c>
      <c r="AD49" s="78" t="n">
        <v>26.7332944921516</v>
      </c>
      <c r="AE49" s="78" t="n">
        <v>27.333011173531</v>
      </c>
      <c r="AF49" s="78" t="n">
        <v>27.9184572256431</v>
      </c>
      <c r="AG49" s="78" t="n">
        <v>28.5641195156999</v>
      </c>
      <c r="AH49" s="78" t="n">
        <v>29.1815639908177</v>
      </c>
      <c r="AI49" s="78" t="n">
        <v>29.7694367163649</v>
      </c>
      <c r="AJ49" s="78" t="n">
        <v>30.3261676695089</v>
      </c>
      <c r="AK49" s="78" t="n">
        <v>30.8499062246562</v>
      </c>
      <c r="AL49" s="78" t="n">
        <v>31.3384258982738</v>
      </c>
      <c r="AM49" s="78" t="n">
        <v>31.7889764395302</v>
      </c>
      <c r="AN49" s="78" t="n">
        <v>32.198038499954</v>
      </c>
      <c r="AO49" s="78" t="n">
        <v>32.5608781126562</v>
      </c>
      <c r="AP49" s="78" t="n">
        <v>32.8706217393617</v>
      </c>
      <c r="AQ49" s="78" t="n">
        <v>33.1158527987938</v>
      </c>
      <c r="AR49" s="78" t="n">
        <v>33.2700309346562</v>
      </c>
      <c r="AS49" s="78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118"/>
      <c r="BV49" s="66" t="n">
        <f aca="false">MAX(C49:BU49)</f>
        <v>33.2700309346562</v>
      </c>
    </row>
    <row r="50" customFormat="false" ht="14.1" hidden="false" customHeight="true" outlineLevel="0" collapsed="false">
      <c r="A50" s="76" t="n">
        <v>33.65</v>
      </c>
      <c r="B50" s="77" t="n">
        <f aca="false">IF(A50-$E$3&lt;0,0,A50-$E$3)</f>
        <v>2.11</v>
      </c>
      <c r="C50" s="70" t="n">
        <v>0</v>
      </c>
      <c r="D50" s="78" t="n">
        <v>1.37762391952497</v>
      </c>
      <c r="E50" s="78" t="n">
        <v>2.72661397184644</v>
      </c>
      <c r="F50" s="78" t="n">
        <v>4.02307249422</v>
      </c>
      <c r="G50" s="78" t="n">
        <v>5.27146098579079</v>
      </c>
      <c r="H50" s="78" t="n">
        <v>6.5086022171025</v>
      </c>
      <c r="I50" s="78" t="n">
        <v>7.72521917503711</v>
      </c>
      <c r="J50" s="78" t="n">
        <v>8.91347928970565</v>
      </c>
      <c r="K50" s="78" t="n">
        <v>10.0733769398026</v>
      </c>
      <c r="L50" s="78" t="n">
        <v>11.2121371643701</v>
      </c>
      <c r="M50" s="78" t="n">
        <v>12.3302784843861</v>
      </c>
      <c r="N50" s="78" t="n">
        <v>13.4226257143705</v>
      </c>
      <c r="O50" s="78" t="n">
        <v>14.4890828707757</v>
      </c>
      <c r="P50" s="78" t="n">
        <v>15.5295440762103</v>
      </c>
      <c r="Q50" s="78" t="n">
        <v>16.5438926311225</v>
      </c>
      <c r="R50" s="78" t="n">
        <v>17.5319999665217</v>
      </c>
      <c r="S50" s="78" t="n">
        <v>18.4937244577826</v>
      </c>
      <c r="T50" s="78" t="n">
        <v>19.42891007537</v>
      </c>
      <c r="U50" s="78" t="n">
        <v>20.3373848430163</v>
      </c>
      <c r="V50" s="78" t="n">
        <v>21.218959067162</v>
      </c>
      <c r="W50" s="78" t="n">
        <v>22.0734232928573</v>
      </c>
      <c r="X50" s="78" t="n">
        <v>22.9005459301911</v>
      </c>
      <c r="Y50" s="78" t="n">
        <v>23.7000704807741</v>
      </c>
      <c r="Z50" s="78" t="n">
        <v>24.4717122745858</v>
      </c>
      <c r="AA50" s="78" t="n">
        <v>25.2151546017898</v>
      </c>
      <c r="AB50" s="78" t="n">
        <v>25.9300440892569</v>
      </c>
      <c r="AC50" s="78" t="n">
        <v>26.6159851235392</v>
      </c>
      <c r="AD50" s="78" t="n">
        <v>27.2725330548561</v>
      </c>
      <c r="AE50" s="78" t="n">
        <v>27.8991858208752</v>
      </c>
      <c r="AF50" s="78" t="n">
        <v>28.4953734896828</v>
      </c>
      <c r="AG50" s="78" t="n">
        <v>29.1102851624343</v>
      </c>
      <c r="AH50" s="78" t="n">
        <v>29.7553448898625</v>
      </c>
      <c r="AI50" s="78" t="n">
        <v>30.3722131365531</v>
      </c>
      <c r="AJ50" s="78" t="n">
        <v>30.9595372314303</v>
      </c>
      <c r="AK50" s="78" t="n">
        <v>31.5157486168812</v>
      </c>
      <c r="AL50" s="78" t="n">
        <v>32.0389983944038</v>
      </c>
      <c r="AM50" s="78" t="n">
        <v>32.527062158325</v>
      </c>
      <c r="AN50" s="78" t="n">
        <v>32.9771922244776</v>
      </c>
      <c r="AO50" s="78" t="n">
        <v>33.3858725288128</v>
      </c>
      <c r="AP50" s="78" t="n">
        <v>33.7483735224038</v>
      </c>
      <c r="AQ50" s="78" t="n">
        <v>34.057828081687</v>
      </c>
      <c r="AR50" s="78" t="n">
        <v>34.3028302798799</v>
      </c>
      <c r="AS50" s="78" t="n">
        <v>34.4568645294038</v>
      </c>
      <c r="AT50" s="78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118"/>
      <c r="BV50" s="66" t="n">
        <f aca="false">MAX(C50:BU50)</f>
        <v>34.4568645294038</v>
      </c>
    </row>
    <row r="51" customFormat="false" ht="14.1" hidden="false" customHeight="true" outlineLevel="0" collapsed="false">
      <c r="A51" s="76" t="n">
        <v>33.7</v>
      </c>
      <c r="B51" s="77" t="n">
        <f aca="false">IF(A51-$E$3&lt;0,0,A51-$E$3)</f>
        <v>2.16</v>
      </c>
      <c r="C51" s="70" t="n">
        <v>0</v>
      </c>
      <c r="D51" s="78" t="n">
        <v>1.3928839554109</v>
      </c>
      <c r="E51" s="78" t="n">
        <v>2.75749345480022</v>
      </c>
      <c r="F51" s="78" t="n">
        <v>4.07154786967678</v>
      </c>
      <c r="G51" s="78" t="n">
        <v>5.33722189666228</v>
      </c>
      <c r="H51" s="78" t="n">
        <v>6.5874134236008</v>
      </c>
      <c r="I51" s="78" t="n">
        <v>7.8208602614569</v>
      </c>
      <c r="J51" s="78" t="n">
        <v>9.02630691436029</v>
      </c>
      <c r="K51" s="78" t="n">
        <v>10.2037487883807</v>
      </c>
      <c r="L51" s="78" t="n">
        <v>11.3577758854899</v>
      </c>
      <c r="M51" s="78" t="n">
        <v>12.4937528164466</v>
      </c>
      <c r="N51" s="78" t="n">
        <v>13.604280430832</v>
      </c>
      <c r="O51" s="78" t="n">
        <v>14.6892683452483</v>
      </c>
      <c r="P51" s="78" t="n">
        <v>15.748617061293</v>
      </c>
      <c r="Q51" s="78" t="n">
        <v>16.7822171377046</v>
      </c>
      <c r="R51" s="78" t="n">
        <v>17.7899482599927</v>
      </c>
      <c r="S51" s="78" t="n">
        <v>18.7716781909649</v>
      </c>
      <c r="T51" s="78" t="n">
        <v>19.7272615821833</v>
      </c>
      <c r="U51" s="78" t="n">
        <v>20.6565386221708</v>
      </c>
      <c r="V51" s="78" t="n">
        <v>21.5593334918875</v>
      </c>
      <c r="W51" s="78" t="n">
        <v>22.435452591267</v>
      </c>
      <c r="X51" s="78" t="n">
        <v>23.2846824919924</v>
      </c>
      <c r="Y51" s="78" t="n">
        <v>24.1067875605597</v>
      </c>
      <c r="Z51" s="78" t="n">
        <v>24.9015071811292</v>
      </c>
      <c r="AA51" s="78" t="n">
        <v>25.6685524884564</v>
      </c>
      <c r="AB51" s="78" t="n">
        <v>26.40760249548</v>
      </c>
      <c r="AC51" s="78" t="n">
        <v>27.1182994652871</v>
      </c>
      <c r="AD51" s="78" t="n">
        <v>27.8002433291789</v>
      </c>
      <c r="AE51" s="78" t="n">
        <v>28.4529848853908</v>
      </c>
      <c r="AF51" s="78" t="n">
        <v>29.0760174172561</v>
      </c>
      <c r="AG51" s="78" t="n">
        <v>29.6687662302447</v>
      </c>
      <c r="AH51" s="78" t="n">
        <v>30.3143409831165</v>
      </c>
      <c r="AI51" s="78" t="n">
        <v>30.9587981479161</v>
      </c>
      <c r="AJ51" s="78" t="n">
        <v>31.5750901661795</v>
      </c>
      <c r="AK51" s="78" t="n">
        <v>32.1618656303866</v>
      </c>
      <c r="AL51" s="78" t="n">
        <v>32.7175574481446</v>
      </c>
      <c r="AM51" s="78" t="n">
        <v>33.2403184480424</v>
      </c>
      <c r="AN51" s="78" t="n">
        <v>33.7279263022672</v>
      </c>
      <c r="AO51" s="78" t="n">
        <v>34.177635893316</v>
      </c>
      <c r="AP51" s="78" t="n">
        <v>34.5859344415626</v>
      </c>
      <c r="AQ51" s="78" t="n">
        <v>34.9480968160424</v>
      </c>
      <c r="AR51" s="78" t="n">
        <v>35.2572623079033</v>
      </c>
      <c r="AS51" s="78" t="n">
        <v>35.5020356448571</v>
      </c>
      <c r="AT51" s="78" t="n">
        <v>35.6559260080425</v>
      </c>
      <c r="AU51" s="78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118"/>
      <c r="BV51" s="66" t="n">
        <f aca="false">MAX(C51:BU51)</f>
        <v>35.6559260080425</v>
      </c>
    </row>
    <row r="52" customFormat="false" ht="14.1" hidden="false" customHeight="true" outlineLevel="0" collapsed="false">
      <c r="A52" s="76" t="n">
        <v>33.75</v>
      </c>
      <c r="B52" s="77" t="n">
        <f aca="false">IF(A52-$E$3&lt;0,0,A52-$E$3)</f>
        <v>2.21</v>
      </c>
      <c r="C52" s="70" t="n">
        <v>0</v>
      </c>
      <c r="D52" s="78" t="n">
        <v>1.40791903340482</v>
      </c>
      <c r="E52" s="78" t="n">
        <v>2.78791106649192</v>
      </c>
      <c r="F52" s="78" t="n">
        <v>4.11927164610743</v>
      </c>
      <c r="G52" s="78" t="n">
        <v>5.40194448527543</v>
      </c>
      <c r="H52" s="78" t="n">
        <v>6.66499677981547</v>
      </c>
      <c r="I52" s="78" t="n">
        <v>7.91499233430664</v>
      </c>
      <c r="J52" s="78" t="n">
        <v>9.13733237817593</v>
      </c>
      <c r="K52" s="78" t="n">
        <v>10.3320132306529</v>
      </c>
      <c r="L52" s="78" t="n">
        <v>11.5010481094835</v>
      </c>
      <c r="M52" s="78" t="n">
        <v>12.6545400535338</v>
      </c>
      <c r="N52" s="78" t="n">
        <v>13.7829147957607</v>
      </c>
      <c r="O52" s="78" t="n">
        <v>14.8860870706608</v>
      </c>
      <c r="P52" s="78" t="n">
        <v>15.9639631941461</v>
      </c>
      <c r="Q52" s="78" t="n">
        <v>17.0164403226478</v>
      </c>
      <c r="R52" s="78" t="n">
        <v>18.0434056234649</v>
      </c>
      <c r="S52" s="78" t="n">
        <v>19.0447353424788</v>
      </c>
      <c r="T52" s="78" t="n">
        <v>20.0202937526359</v>
      </c>
      <c r="U52" s="78" t="n">
        <v>20.9699319632174</v>
      </c>
      <c r="V52" s="78" t="n">
        <v>21.8934865657069</v>
      </c>
      <c r="W52" s="78" t="n">
        <v>22.7907780867592</v>
      </c>
      <c r="X52" s="78" t="n">
        <v>23.6616092120473</v>
      </c>
      <c r="Y52" s="78" t="n">
        <v>24.5057627361511</v>
      </c>
      <c r="Z52" s="78" t="n">
        <v>25.3229991825155</v>
      </c>
      <c r="AA52" s="78" t="n">
        <v>26.1130540229658</v>
      </c>
      <c r="AB52" s="78" t="n">
        <v>26.8756344070484</v>
      </c>
      <c r="AC52" s="78" t="n">
        <v>27.6104152857615</v>
      </c>
      <c r="AD52" s="78" t="n">
        <v>28.3170347793798</v>
      </c>
      <c r="AE52" s="78" t="n">
        <v>28.9950885910887</v>
      </c>
      <c r="AF52" s="78" t="n">
        <v>29.6441232009849</v>
      </c>
      <c r="AG52" s="78" t="n">
        <v>30.2636274792554</v>
      </c>
      <c r="AH52" s="78" t="n">
        <v>30.8596018861435</v>
      </c>
      <c r="AI52" s="78" t="n">
        <v>31.530415297765</v>
      </c>
      <c r="AJ52" s="78" t="n">
        <v>32.174269899936</v>
      </c>
      <c r="AK52" s="78" t="n">
        <v>32.7899856897721</v>
      </c>
      <c r="AL52" s="78" t="n">
        <v>33.3762125233093</v>
      </c>
      <c r="AM52" s="78" t="n">
        <v>33.9313847733741</v>
      </c>
      <c r="AN52" s="78" t="n">
        <v>34.4536569956473</v>
      </c>
      <c r="AO52" s="78" t="n">
        <v>34.9408089401757</v>
      </c>
      <c r="AP52" s="78" t="n">
        <v>35.3900980561207</v>
      </c>
      <c r="AQ52" s="78" t="n">
        <v>35.7980148482787</v>
      </c>
      <c r="AR52" s="78" t="n">
        <v>36.1598386036473</v>
      </c>
      <c r="AS52" s="78" t="n">
        <v>36.4687150280858</v>
      </c>
      <c r="AT52" s="78" t="n">
        <v>36.7132595038005</v>
      </c>
      <c r="AU52" s="78" t="n">
        <v>36.8670059806473</v>
      </c>
      <c r="AV52" s="78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118"/>
      <c r="BV52" s="66" t="n">
        <f aca="false">MAX(C52:BU52)</f>
        <v>36.8670059806473</v>
      </c>
    </row>
    <row r="53" customFormat="false" ht="14.1" hidden="false" customHeight="true" outlineLevel="0" collapsed="false">
      <c r="A53" s="76" t="n">
        <v>33.8</v>
      </c>
      <c r="B53" s="77" t="n">
        <f aca="false">IF(A53-$E$3&lt;0,0,A53-$E$3)</f>
        <v>2.26</v>
      </c>
      <c r="C53" s="70" t="n">
        <v>0</v>
      </c>
      <c r="D53" s="78" t="n">
        <v>1.42273636425667</v>
      </c>
      <c r="E53" s="78" t="n">
        <v>2.81788188959274</v>
      </c>
      <c r="F53" s="78" t="n">
        <v>4.1662694167705</v>
      </c>
      <c r="G53" s="78" t="n">
        <v>5.46566480739771</v>
      </c>
      <c r="H53" s="78" t="n">
        <v>6.74139440579751</v>
      </c>
      <c r="I53" s="78" t="n">
        <v>8.00766791675302</v>
      </c>
      <c r="J53" s="78" t="n">
        <v>9.24661928290777</v>
      </c>
      <c r="K53" s="78" t="n">
        <v>10.4582456363352</v>
      </c>
      <c r="L53" s="78" t="n">
        <v>11.6425392859144</v>
      </c>
      <c r="M53" s="78" t="n">
        <v>12.8127384454513</v>
      </c>
      <c r="N53" s="78" t="n">
        <v>13.9586407265032</v>
      </c>
      <c r="O53" s="78" t="n">
        <v>15.0796654813032</v>
      </c>
      <c r="P53" s="78" t="n">
        <v>16.1757243400983</v>
      </c>
      <c r="Q53" s="78" t="n">
        <v>17.2467204740944</v>
      </c>
      <c r="R53" s="78" t="n">
        <v>18.2925478529818</v>
      </c>
      <c r="S53" s="78" t="n">
        <v>19.3130904136059</v>
      </c>
      <c r="T53" s="78" t="n">
        <v>20.3082211258955</v>
      </c>
      <c r="U53" s="78" t="n">
        <v>21.2778009394387</v>
      </c>
      <c r="V53" s="78" t="n">
        <v>22.2216775907196</v>
      </c>
      <c r="W53" s="78" t="n">
        <v>23.1396842468122</v>
      </c>
      <c r="X53" s="78" t="n">
        <v>24.0316379560244</v>
      </c>
      <c r="Y53" s="78" t="n">
        <v>24.8973378692558</v>
      </c>
      <c r="Z53" s="78" t="n">
        <v>25.7365631872194</v>
      </c>
      <c r="AA53" s="78" t="n">
        <v>26.5490707775417</v>
      </c>
      <c r="AB53" s="78" t="n">
        <v>27.3345923912138</v>
      </c>
      <c r="AC53" s="78" t="n">
        <v>28.0928313886491</v>
      </c>
      <c r="AD53" s="78" t="n">
        <v>28.8234588599009</v>
      </c>
      <c r="AE53" s="78" t="n">
        <v>29.5261089887366</v>
      </c>
      <c r="AF53" s="78" t="n">
        <v>30.2003734622856</v>
      </c>
      <c r="AG53" s="78" t="n">
        <v>30.8457946608303</v>
      </c>
      <c r="AH53" s="78" t="n">
        <v>31.4618572665916</v>
      </c>
      <c r="AI53" s="78" t="n">
        <v>32.088119483065</v>
      </c>
      <c r="AJ53" s="78" t="n">
        <v>32.758305102183</v>
      </c>
      <c r="AK53" s="78" t="n">
        <v>33.4015571417254</v>
      </c>
      <c r="AL53" s="78" t="n">
        <v>34.0166967031342</v>
      </c>
      <c r="AM53" s="78" t="n">
        <v>34.6023749060014</v>
      </c>
      <c r="AN53" s="78" t="n">
        <v>35.1570275883732</v>
      </c>
      <c r="AO53" s="78" t="n">
        <v>35.6788110330217</v>
      </c>
      <c r="AP53" s="78" t="n">
        <v>36.1655070678537</v>
      </c>
      <c r="AQ53" s="78" t="n">
        <v>36.6143757086948</v>
      </c>
      <c r="AR53" s="78" t="n">
        <v>37.0219107447643</v>
      </c>
      <c r="AS53" s="78" t="n">
        <v>37.3833958810217</v>
      </c>
      <c r="AT53" s="78" t="n">
        <v>37.6919832380378</v>
      </c>
      <c r="AU53" s="78" t="n">
        <v>37.9362988525133</v>
      </c>
      <c r="AV53" s="78" t="n">
        <v>38.0899014430217</v>
      </c>
      <c r="AW53" s="78"/>
      <c r="AX53" s="78"/>
      <c r="AY53" s="78"/>
      <c r="AZ53" s="78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118"/>
      <c r="BV53" s="66" t="n">
        <f aca="false">MAX(C53:BU53)</f>
        <v>38.0899014430217</v>
      </c>
    </row>
    <row r="54" customFormat="false" ht="14.1" hidden="false" customHeight="true" outlineLevel="0" collapsed="false">
      <c r="A54" s="76" t="n">
        <v>33.85</v>
      </c>
      <c r="B54" s="77" t="n">
        <f aca="false">IF(A54-$E$3&lt;0,0,A54-$E$3)</f>
        <v>2.31</v>
      </c>
      <c r="C54" s="70" t="n">
        <v>0</v>
      </c>
      <c r="D54" s="78" t="n">
        <v>1.43734276067687</v>
      </c>
      <c r="E54" s="78" t="n">
        <v>2.84742016046317</v>
      </c>
      <c r="F54" s="78" t="n">
        <v>4.21256529099727</v>
      </c>
      <c r="G54" s="78" t="n">
        <v>5.52841679874147</v>
      </c>
      <c r="H54" s="78" t="n">
        <v>6.81664595934951</v>
      </c>
      <c r="I54" s="78" t="n">
        <v>8.09893642558382</v>
      </c>
      <c r="J54" s="78" t="n">
        <v>9.35422742700314</v>
      </c>
      <c r="K54" s="78" t="n">
        <v>10.5825168201853</v>
      </c>
      <c r="L54" s="78" t="n">
        <v>11.783797953353</v>
      </c>
      <c r="M54" s="78" t="n">
        <v>12.9684401712111</v>
      </c>
      <c r="N54" s="78" t="n">
        <v>14.1315631428759</v>
      </c>
      <c r="O54" s="78" t="n">
        <v>15.2701220093536</v>
      </c>
      <c r="P54" s="78" t="n">
        <v>16.3840332709524</v>
      </c>
      <c r="Q54" s="78" t="n">
        <v>17.4732055973437</v>
      </c>
      <c r="R54" s="78" t="n">
        <v>18.5375391608816</v>
      </c>
      <c r="S54" s="78" t="n">
        <v>19.576924892654</v>
      </c>
      <c r="T54" s="78" t="n">
        <v>20.5912436495854</v>
      </c>
      <c r="U54" s="78" t="n">
        <v>21.5803652786983</v>
      </c>
      <c r="V54" s="78" t="n">
        <v>22.5441475619142</v>
      </c>
      <c r="W54" s="78" t="n">
        <v>23.4824350213985</v>
      </c>
      <c r="X54" s="78" t="n">
        <v>24.3950575612355</v>
      </c>
      <c r="Y54" s="78" t="n">
        <v>25.2818289159186</v>
      </c>
      <c r="Z54" s="78" t="n">
        <v>26.142544869406</v>
      </c>
      <c r="AA54" s="78" t="n">
        <v>26.976981199882</v>
      </c>
      <c r="AB54" s="78" t="n">
        <v>27.7848912942293</v>
      </c>
      <c r="AC54" s="78" t="n">
        <v>28.5660033616706</v>
      </c>
      <c r="AD54" s="78" t="n">
        <v>29.32001715683</v>
      </c>
      <c r="AE54" s="78" t="n">
        <v>30.0466000967598</v>
      </c>
      <c r="AF54" s="78" t="n">
        <v>30.7453826216291</v>
      </c>
      <c r="AG54" s="78" t="n">
        <v>31.4159526008005</v>
      </c>
      <c r="AH54" s="78" t="n">
        <v>32.0578485188899</v>
      </c>
      <c r="AI54" s="78" t="n">
        <v>32.6705510807101</v>
      </c>
      <c r="AJ54" s="78" t="n">
        <v>33.3282556044851</v>
      </c>
      <c r="AK54" s="78" t="n">
        <v>33.9978134310996</v>
      </c>
      <c r="AL54" s="78" t="n">
        <v>34.6404629080134</v>
      </c>
      <c r="AM54" s="78" t="n">
        <v>35.255026240995</v>
      </c>
      <c r="AN54" s="78" t="n">
        <v>35.8401558131922</v>
      </c>
      <c r="AO54" s="78" t="n">
        <v>36.394288927871</v>
      </c>
      <c r="AP54" s="78" t="n">
        <v>36.9155835948948</v>
      </c>
      <c r="AQ54" s="78" t="n">
        <v>37.4018237200303</v>
      </c>
      <c r="AR54" s="78" t="n">
        <v>37.8502718857676</v>
      </c>
      <c r="AS54" s="78" t="n">
        <v>38.2574251657485</v>
      </c>
      <c r="AT54" s="78" t="n">
        <v>38.6185716828948</v>
      </c>
      <c r="AU54" s="78" t="n">
        <v>38.9268699724885</v>
      </c>
      <c r="AV54" s="78" t="n">
        <v>39.1709567257249</v>
      </c>
      <c r="AW54" s="78" t="n">
        <v>39.3244154298948</v>
      </c>
      <c r="AX54" s="78"/>
      <c r="AY54" s="78"/>
      <c r="AZ54" s="78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118"/>
      <c r="BV54" s="66" t="n">
        <f aca="false">MAX(C54:BU54)</f>
        <v>39.3244154298948</v>
      </c>
    </row>
    <row r="55" customFormat="false" ht="14.1" hidden="false" customHeight="true" outlineLevel="0" collapsed="false">
      <c r="A55" s="76" t="n">
        <v>33.9</v>
      </c>
      <c r="B55" s="77" t="n">
        <f aca="false">IF(A55-$E$3&lt;0,0,A55-$E$3)</f>
        <v>2.36</v>
      </c>
      <c r="C55" s="70" t="n">
        <v>0</v>
      </c>
      <c r="D55" s="78" t="n">
        <v>1.45174466766708</v>
      </c>
      <c r="E55" s="78" t="n">
        <v>2.87653933462225</v>
      </c>
      <c r="F55" s="78" t="n">
        <v>4.25818201213327</v>
      </c>
      <c r="G55" s="78" t="n">
        <v>5.59023244526408</v>
      </c>
      <c r="H55" s="78" t="n">
        <v>6.89078883351669</v>
      </c>
      <c r="I55" s="78" t="n">
        <v>8.18884442289316</v>
      </c>
      <c r="J55" s="78" t="n">
        <v>9.46021311673052</v>
      </c>
      <c r="K55" s="78" t="n">
        <v>10.7048934181256</v>
      </c>
      <c r="L55" s="78" t="n">
        <v>11.922879608903</v>
      </c>
      <c r="M55" s="78" t="n">
        <v>13.1217318523337</v>
      </c>
      <c r="N55" s="78" t="n">
        <v>14.3017805658435</v>
      </c>
      <c r="O55" s="78" t="n">
        <v>15.4575677781446</v>
      </c>
      <c r="P55" s="78" t="n">
        <v>16.5890144635045</v>
      </c>
      <c r="Q55" s="78" t="n">
        <v>17.6960343311304</v>
      </c>
      <c r="R55" s="78" t="n">
        <v>18.7785332246599</v>
      </c>
      <c r="S55" s="78" t="n">
        <v>19.8364084541797</v>
      </c>
      <c r="T55" s="78" t="n">
        <v>20.8695480508979</v>
      </c>
      <c r="U55" s="78" t="n">
        <v>21.8778299327827</v>
      </c>
      <c r="V55" s="78" t="n">
        <v>22.8611209672698</v>
      </c>
      <c r="W55" s="78" t="n">
        <v>23.81927591441</v>
      </c>
      <c r="X55" s="78" t="n">
        <v>24.7521362304548</v>
      </c>
      <c r="Y55" s="78" t="n">
        <v>25.65952870766</v>
      </c>
      <c r="Z55" s="78" t="n">
        <v>26.5412639207789</v>
      </c>
      <c r="AA55" s="78" t="n">
        <v>27.3971344439927</v>
      </c>
      <c r="AB55" s="78" t="n">
        <v>28.226912793406</v>
      </c>
      <c r="AC55" s="78" t="n">
        <v>29.0303490391036</v>
      </c>
      <c r="AD55" s="78" t="n">
        <v>29.8071680162248</v>
      </c>
      <c r="AE55" s="78" t="n">
        <v>30.557066045295</v>
      </c>
      <c r="AF55" s="78" t="n">
        <v>31.2797070463637</v>
      </c>
      <c r="AG55" s="78" t="n">
        <v>31.9747178966493</v>
      </c>
      <c r="AH55" s="78" t="n">
        <v>32.6416828334342</v>
      </c>
      <c r="AI55" s="78" t="n">
        <v>33.2801366368397</v>
      </c>
      <c r="AJ55" s="78" t="n">
        <v>33.8895562314457</v>
      </c>
      <c r="AK55" s="78" t="n">
        <v>34.5798190034077</v>
      </c>
      <c r="AL55" s="78" t="n">
        <v>35.2487490375187</v>
      </c>
      <c r="AM55" s="78" t="n">
        <v>35.8907959518039</v>
      </c>
      <c r="AN55" s="78" t="n">
        <v>36.5047830563583</v>
      </c>
      <c r="AO55" s="78" t="n">
        <v>37.0893639978855</v>
      </c>
      <c r="AP55" s="78" t="n">
        <v>37.6429775448711</v>
      </c>
      <c r="AQ55" s="78" t="n">
        <v>38.1637834342703</v>
      </c>
      <c r="AR55" s="78" t="n">
        <v>38.6495676497094</v>
      </c>
      <c r="AS55" s="78" t="n">
        <v>39.0975953403429</v>
      </c>
      <c r="AT55" s="78" t="n">
        <v>39.5043668642352</v>
      </c>
      <c r="AU55" s="78" t="n">
        <v>39.8651747622703</v>
      </c>
      <c r="AV55" s="78" t="n">
        <v>40.1731839844417</v>
      </c>
      <c r="AW55" s="78" t="n">
        <v>40.4170418764389</v>
      </c>
      <c r="AX55" s="78" t="n">
        <v>40.5703566942703</v>
      </c>
      <c r="AY55" s="78"/>
      <c r="AZ55" s="78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118"/>
      <c r="BV55" s="66" t="n">
        <f aca="false">MAX(C55:BU55)</f>
        <v>40.5703566942703</v>
      </c>
    </row>
    <row r="56" customFormat="false" ht="14.1" hidden="false" customHeight="true" outlineLevel="0" collapsed="false">
      <c r="A56" s="76" t="n">
        <v>33.95</v>
      </c>
      <c r="B56" s="77" t="n">
        <f aca="false">IF(A56-$E$3&lt;0,0,A56-$E$3)</f>
        <v>2.41</v>
      </c>
      <c r="C56" s="70" t="n">
        <v>0</v>
      </c>
      <c r="D56" s="78" t="n">
        <v>1.46594818993545</v>
      </c>
      <c r="E56" s="78" t="n">
        <v>2.90525214583481</v>
      </c>
      <c r="F56" s="78" t="n">
        <v>4.3031410637213</v>
      </c>
      <c r="G56" s="78" t="n">
        <v>5.65114193635148</v>
      </c>
      <c r="H56" s="78" t="n">
        <v>6.96385833419022</v>
      </c>
      <c r="I56" s="78" t="n">
        <v>8.27743584219016</v>
      </c>
      <c r="J56" s="78" t="n">
        <v>9.5646294454123</v>
      </c>
      <c r="K56" s="78" t="n">
        <v>10.8254382244667</v>
      </c>
      <c r="L56" s="78" t="n">
        <v>12.0598573010722</v>
      </c>
      <c r="M56" s="78" t="n">
        <v>13.2726950116792</v>
      </c>
      <c r="N56" s="78" t="n">
        <v>14.4693856518738</v>
      </c>
      <c r="O56" s="78" t="n">
        <v>15.6421072199251</v>
      </c>
      <c r="P56" s="78" t="n">
        <v>16.7907848097843</v>
      </c>
      <c r="Q56" s="78" t="n">
        <v>17.9153367609043</v>
      </c>
      <c r="R56" s="78" t="n">
        <v>19.0156741157275</v>
      </c>
      <c r="S56" s="78" t="n">
        <v>20.0917000180255</v>
      </c>
      <c r="T56" s="78" t="n">
        <v>21.143309043701</v>
      </c>
      <c r="U56" s="78" t="n">
        <v>22.1703864541705</v>
      </c>
      <c r="V56" s="78" t="n">
        <v>23.1728073606373</v>
      </c>
      <c r="W56" s="78" t="n">
        <v>24.150435785349</v>
      </c>
      <c r="X56" s="78" t="n">
        <v>25.1031236032068</v>
      </c>
      <c r="Y56" s="78" t="n">
        <v>26.0307093437177</v>
      </c>
      <c r="Z56" s="78" t="n">
        <v>26.9330168290601</v>
      </c>
      <c r="AA56" s="78" t="n">
        <v>27.809853618733</v>
      </c>
      <c r="AB56" s="78" t="n">
        <v>28.6610092245231</v>
      </c>
      <c r="AC56" s="78" t="n">
        <v>29.4862530509167</v>
      </c>
      <c r="AD56" s="78" t="n">
        <v>30.2853320049439</v>
      </c>
      <c r="AE56" s="78" t="n">
        <v>31.0579677049078</v>
      </c>
      <c r="AF56" s="78" t="n">
        <v>31.8038531982399</v>
      </c>
      <c r="AG56" s="78" t="n">
        <v>32.5226490730309</v>
      </c>
      <c r="AH56" s="78" t="n">
        <v>33.2139788129524</v>
      </c>
      <c r="AI56" s="78" t="n">
        <v>33.8774231973358</v>
      </c>
      <c r="AJ56" s="78" t="n">
        <v>34.5125134810812</v>
      </c>
      <c r="AK56" s="78" t="n">
        <v>35.1485026867659</v>
      </c>
      <c r="AL56" s="78" t="n">
        <v>35.8426238541187</v>
      </c>
      <c r="AM56" s="78" t="n">
        <v>36.5109260957261</v>
      </c>
      <c r="AN56" s="78" t="n">
        <v>37.1523704473828</v>
      </c>
      <c r="AO56" s="78" t="n">
        <v>37.7657813235099</v>
      </c>
      <c r="AP56" s="78" t="n">
        <v>38.3498136343671</v>
      </c>
      <c r="AQ56" s="78" t="n">
        <v>38.9029076136597</v>
      </c>
      <c r="AR56" s="78" t="n">
        <v>39.4232247254342</v>
      </c>
      <c r="AS56" s="78" t="n">
        <v>39.9085530311768</v>
      </c>
      <c r="AT56" s="78" t="n">
        <v>40.3561602467065</v>
      </c>
      <c r="AU56" s="78" t="n">
        <v>40.7625500145103</v>
      </c>
      <c r="AV56" s="78" t="n">
        <v>41.1230192934342</v>
      </c>
      <c r="AW56" s="78" t="n">
        <v>41.4307394481833</v>
      </c>
      <c r="AX56" s="78" t="n">
        <v>41.6743684789413</v>
      </c>
      <c r="AY56" s="78" t="n">
        <v>41.8275394104342</v>
      </c>
      <c r="AZ56" s="78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118"/>
      <c r="BV56" s="66" t="n">
        <f aca="false">MAX(C56:BU56)</f>
        <v>41.8275394104342</v>
      </c>
    </row>
    <row r="57" customFormat="false" ht="14.1" hidden="false" customHeight="true" outlineLevel="0" collapsed="false">
      <c r="A57" s="76" t="n">
        <v>34</v>
      </c>
      <c r="B57" s="77" t="n">
        <f aca="false">IF(A57-$E$3&lt;0,0,A57-$E$3)</f>
        <v>2.46</v>
      </c>
      <c r="C57" s="70" t="n">
        <v>0</v>
      </c>
      <c r="D57" s="78" t="n">
        <v>1.47995911673225</v>
      </c>
      <c r="E57" s="78" t="n">
        <v>2.9335706595618</v>
      </c>
      <c r="F57" s="78" t="n">
        <v>4.34746276532364</v>
      </c>
      <c r="G57" s="78" t="n">
        <v>5.71117380293203</v>
      </c>
      <c r="H57" s="78" t="n">
        <v>7.03588784021251</v>
      </c>
      <c r="I57" s="78" t="n">
        <v>8.3647521920307</v>
      </c>
      <c r="J57" s="78" t="n">
        <v>9.6675265446591</v>
      </c>
      <c r="K57" s="78" t="n">
        <v>10.9442104950261</v>
      </c>
      <c r="L57" s="78" t="n">
        <v>12.1947999215028</v>
      </c>
      <c r="M57" s="78" t="n">
        <v>13.4214064847132</v>
      </c>
      <c r="N57" s="78" t="n">
        <v>14.6344656712342</v>
      </c>
      <c r="O57" s="78" t="n">
        <v>15.8238386279654</v>
      </c>
      <c r="P57" s="78" t="n">
        <v>16.9894542507235</v>
      </c>
      <c r="Q57" s="78" t="n">
        <v>18.1312351430357</v>
      </c>
      <c r="R57" s="78" t="n">
        <v>19.2490971246478</v>
      </c>
      <c r="S57" s="78" t="n">
        <v>20.3429486879918</v>
      </c>
      <c r="T57" s="78" t="n">
        <v>21.4126903954481</v>
      </c>
      <c r="U57" s="78" t="n">
        <v>22.4582142090086</v>
      </c>
      <c r="V57" s="78" t="n">
        <v>23.4794027424545</v>
      </c>
      <c r="W57" s="78" t="n">
        <v>24.4761284243547</v>
      </c>
      <c r="X57" s="78" t="n">
        <v>25.4482525579726</v>
      </c>
      <c r="Y57" s="78" t="n">
        <v>26.3956242614448</v>
      </c>
      <c r="Z57" s="78" t="n">
        <v>27.318079268216</v>
      </c>
      <c r="AA57" s="78" t="n">
        <v>28.2154385634964</v>
      </c>
      <c r="AB57" s="78" t="n">
        <v>29.0875068272051</v>
      </c>
      <c r="AC57" s="78" t="n">
        <v>29.9340706471308</v>
      </c>
      <c r="AD57" s="78" t="n">
        <v>30.7548964574284</v>
      </c>
      <c r="AE57" s="78" t="n">
        <v>31.5497281464413</v>
      </c>
      <c r="AF57" s="78" t="n">
        <v>32.3182842632964</v>
      </c>
      <c r="AG57" s="78" t="n">
        <v>33.0602547335179</v>
      </c>
      <c r="AH57" s="78" t="n">
        <v>33.7752969682182</v>
      </c>
      <c r="AI57" s="78" t="n">
        <v>34.4630312165968</v>
      </c>
      <c r="AJ57" s="78" t="n">
        <v>35.1230349635454</v>
      </c>
      <c r="AK57" s="78" t="n">
        <v>35.7548361070853</v>
      </c>
      <c r="AL57" s="78" t="n">
        <v>36.4230203556809</v>
      </c>
      <c r="AM57" s="78" t="n">
        <v>37.1164894766416</v>
      </c>
      <c r="AN57" s="78" t="n">
        <v>37.7841639257456</v>
      </c>
      <c r="AO57" s="78" t="n">
        <v>38.4250057147737</v>
      </c>
      <c r="AP57" s="78" t="n">
        <v>39.0378403624735</v>
      </c>
      <c r="AQ57" s="78" t="n">
        <v>39.6213240426607</v>
      </c>
      <c r="AR57" s="78" t="n">
        <v>40.1738984542603</v>
      </c>
      <c r="AS57" s="78" t="n">
        <v>40.6937267884101</v>
      </c>
      <c r="AT57" s="78" t="n">
        <v>41.1785991844563</v>
      </c>
      <c r="AU57" s="78" t="n">
        <v>41.6257859248821</v>
      </c>
      <c r="AV57" s="78" t="n">
        <v>42.0317939365974</v>
      </c>
      <c r="AW57" s="78" t="n">
        <v>42.3919245964101</v>
      </c>
      <c r="AX57" s="78" t="n">
        <v>42.6993556837368</v>
      </c>
      <c r="AY57" s="78" t="n">
        <v>42.9427558532556</v>
      </c>
      <c r="AZ57" s="78" t="n">
        <v>43.0957828984101</v>
      </c>
      <c r="BA57" s="78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118"/>
      <c r="BV57" s="66" t="n">
        <f aca="false">MAX(C57:BU57)</f>
        <v>43.0957828984101</v>
      </c>
    </row>
    <row r="58" customFormat="false" ht="14.1" hidden="false" customHeight="true" outlineLevel="0" collapsed="false">
      <c r="A58" s="76" t="n">
        <v>34.05</v>
      </c>
      <c r="B58" s="77" t="n">
        <f aca="false">IF(A58-$E$3&lt;0,0,A58-$E$3)</f>
        <v>2.51</v>
      </c>
      <c r="C58" s="70" t="n">
        <v>0</v>
      </c>
      <c r="D58" s="78" t="n">
        <v>1.49378294439688</v>
      </c>
      <c r="E58" s="78" t="n">
        <v>2.96150632141706</v>
      </c>
      <c r="F58" s="78" t="n">
        <v>4.39116635918982</v>
      </c>
      <c r="G58" s="78" t="n">
        <v>5.77035504228617</v>
      </c>
      <c r="H58" s="78" t="n">
        <v>7.10771788919584</v>
      </c>
      <c r="I58" s="78" t="n">
        <v>8.45083273983849</v>
      </c>
      <c r="J58" s="78" t="n">
        <v>9.76895181095394</v>
      </c>
      <c r="K58" s="78" t="n">
        <v>11.0612662202553</v>
      </c>
      <c r="L58" s="78" t="n">
        <v>12.3277725286524</v>
      </c>
      <c r="M58" s="78" t="n">
        <v>13.5684635457948</v>
      </c>
      <c r="N58" s="78" t="n">
        <v>14.7971029372641</v>
      </c>
      <c r="O58" s="78" t="n">
        <v>16.0028546513642</v>
      </c>
      <c r="P58" s="78" t="n">
        <v>17.1851263431599</v>
      </c>
      <c r="Q58" s="78" t="n">
        <v>18.3438445516776</v>
      </c>
      <c r="R58" s="78" t="n">
        <v>19.4789294967632</v>
      </c>
      <c r="S58" s="78" t="n">
        <v>20.5902945866839</v>
      </c>
      <c r="T58" s="78" t="n">
        <v>21.6778458736385</v>
      </c>
      <c r="U58" s="78" t="n">
        <v>22.741481450011</v>
      </c>
      <c r="V58" s="78" t="n">
        <v>23.7810907769676</v>
      </c>
      <c r="W58" s="78" t="n">
        <v>24.7965539355107</v>
      </c>
      <c r="X58" s="78" t="n">
        <v>25.787740788287</v>
      </c>
      <c r="Y58" s="78" t="n">
        <v>26.7545100382378</v>
      </c>
      <c r="Z58" s="78" t="n">
        <v>27.6967081674472</v>
      </c>
      <c r="AA58" s="78" t="n">
        <v>28.6141682361705</v>
      </c>
      <c r="AB58" s="78" t="n">
        <v>29.5067085178038</v>
      </c>
      <c r="AC58" s="78" t="n">
        <v>30.3741309402535</v>
      </c>
      <c r="AD58" s="78" t="n">
        <v>31.2162192974349</v>
      </c>
      <c r="AE58" s="78" t="n">
        <v>32.0327371860159</v>
      </c>
      <c r="AF58" s="78" t="n">
        <v>32.8234256113934</v>
      </c>
      <c r="AG58" s="78" t="n">
        <v>33.5880001923531</v>
      </c>
      <c r="AH58" s="78" t="n">
        <v>34.3261478746644</v>
      </c>
      <c r="AI58" s="78" t="n">
        <v>35.0375230381799</v>
      </c>
      <c r="AJ58" s="78" t="n">
        <v>35.7217428471949</v>
      </c>
      <c r="AK58" s="78" t="n">
        <v>36.3783816459013</v>
      </c>
      <c r="AL58" s="78" t="n">
        <v>37.0069641337234</v>
      </c>
      <c r="AM58" s="78" t="n">
        <v>37.7084230061153</v>
      </c>
      <c r="AN58" s="78" t="n">
        <v>38.4012400806841</v>
      </c>
      <c r="AO58" s="78" t="n">
        <v>39.0682867372845</v>
      </c>
      <c r="AP58" s="78" t="n">
        <v>39.708525963684</v>
      </c>
      <c r="AQ58" s="78" t="n">
        <v>40.3207843829566</v>
      </c>
      <c r="AR58" s="78" t="n">
        <v>40.9037194324738</v>
      </c>
      <c r="AS58" s="78" t="n">
        <v>41.4557742763803</v>
      </c>
      <c r="AT58" s="78" t="n">
        <v>41.9751138329054</v>
      </c>
      <c r="AU58" s="78" t="n">
        <v>42.4595303192552</v>
      </c>
      <c r="AV58" s="78" t="n">
        <v>42.9062965845772</v>
      </c>
      <c r="AW58" s="78" t="n">
        <v>43.3119228402039</v>
      </c>
      <c r="AX58" s="78" t="n">
        <v>43.6717148809054</v>
      </c>
      <c r="AY58" s="78" t="n">
        <v>43.9788569008097</v>
      </c>
      <c r="AZ58" s="78" t="n">
        <v>44.2220282090894</v>
      </c>
      <c r="BA58" s="78" t="n">
        <v>44.3749113679054</v>
      </c>
      <c r="BB58" s="78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118"/>
      <c r="BV58" s="66" t="n">
        <f aca="false">MAX(C58:BU58)</f>
        <v>44.3749113679054</v>
      </c>
    </row>
    <row r="59" customFormat="false" ht="14.1" hidden="false" customHeight="true" outlineLevel="0" collapsed="false">
      <c r="A59" s="76" t="n">
        <v>34.1</v>
      </c>
      <c r="B59" s="77" t="n">
        <f aca="false">IF(A59-$E$3&lt;0,0,A59-$E$3)</f>
        <v>2.56</v>
      </c>
      <c r="C59" s="70" t="n">
        <v>0</v>
      </c>
      <c r="D59" s="78" t="n">
        <v>1.50742489686874</v>
      </c>
      <c r="E59" s="78" t="n">
        <v>2.98907000118977</v>
      </c>
      <c r="F59" s="78" t="n">
        <v>4.43427008881354</v>
      </c>
      <c r="G59" s="78" t="n">
        <v>5.82871123107866</v>
      </c>
      <c r="H59" s="78" t="n">
        <v>7.18175547305396</v>
      </c>
      <c r="I59" s="78" t="n">
        <v>8.53571467821614</v>
      </c>
      <c r="J59" s="78" t="n">
        <v>9.86895011047222</v>
      </c>
      <c r="K59" s="78" t="n">
        <v>11.176658371915</v>
      </c>
      <c r="L59" s="78" t="n">
        <v>12.458836639865</v>
      </c>
      <c r="M59" s="78" t="n">
        <v>13.7154785634267</v>
      </c>
      <c r="N59" s="78" t="n">
        <v>14.9573751926353</v>
      </c>
      <c r="O59" s="78" t="n">
        <v>16.1792427396806</v>
      </c>
      <c r="P59" s="78" t="n">
        <v>17.3778987685889</v>
      </c>
      <c r="Q59" s="78" t="n">
        <v>18.5532734582131</v>
      </c>
      <c r="R59" s="78" t="n">
        <v>19.7052910899355</v>
      </c>
      <c r="S59" s="78" t="n">
        <v>20.8338696004098</v>
      </c>
      <c r="T59" s="78" t="n">
        <v>21.9389200883113</v>
      </c>
      <c r="U59" s="78" t="n">
        <v>23.0203462689507</v>
      </c>
      <c r="V59" s="78" t="n">
        <v>24.0780438695826</v>
      </c>
      <c r="W59" s="78" t="n">
        <v>25.1118999570077</v>
      </c>
      <c r="X59" s="78" t="n">
        <v>26.1217921875753</v>
      </c>
      <c r="Y59" s="78" t="n">
        <v>27.1075879678841</v>
      </c>
      <c r="Z59" s="78" t="n">
        <v>28.0691435122619</v>
      </c>
      <c r="AA59" s="78" t="n">
        <v>29.0063027803799</v>
      </c>
      <c r="AB59" s="78" t="n">
        <v>29.9188962749774</v>
      </c>
      <c r="AC59" s="78" t="n">
        <v>30.8067396754569</v>
      </c>
      <c r="AD59" s="78" t="n">
        <v>31.6696322778046</v>
      </c>
      <c r="AE59" s="78" t="n">
        <v>32.507355204563</v>
      </c>
      <c r="AF59" s="78" t="n">
        <v>33.3196693399731</v>
      </c>
      <c r="AG59" s="78" t="n">
        <v>34.1063129342721</v>
      </c>
      <c r="AH59" s="78" t="n">
        <v>34.8669988066053</v>
      </c>
      <c r="AI59" s="78" t="n">
        <v>35.6014110568094</v>
      </c>
      <c r="AJ59" s="78" t="n">
        <v>36.309201170658</v>
      </c>
      <c r="AK59" s="78" t="n">
        <v>36.9899833683464</v>
      </c>
      <c r="AL59" s="78" t="n">
        <v>37.6433289980987</v>
      </c>
      <c r="AM59" s="78" t="n">
        <v>38.2875526237399</v>
      </c>
      <c r="AN59" s="78" t="n">
        <v>39.004539499149</v>
      </c>
      <c r="AO59" s="78" t="n">
        <v>39.6967045273258</v>
      </c>
      <c r="AP59" s="78" t="n">
        <v>40.3631233914227</v>
      </c>
      <c r="AQ59" s="78" t="n">
        <v>41.0027600551936</v>
      </c>
      <c r="AR59" s="78" t="n">
        <v>41.6144422460389</v>
      </c>
      <c r="AS59" s="78" t="n">
        <v>42.1968286648862</v>
      </c>
      <c r="AT59" s="78" t="n">
        <v>42.7483639410996</v>
      </c>
      <c r="AU59" s="78" t="n">
        <v>43.26721472</v>
      </c>
      <c r="AV59" s="78" t="n">
        <v>43.7511752966534</v>
      </c>
      <c r="AW59" s="78" t="n">
        <v>44.1975210868716</v>
      </c>
      <c r="AX59" s="78" t="n">
        <v>44.6027655864097</v>
      </c>
      <c r="AY59" s="78" t="n">
        <v>44.962219008</v>
      </c>
      <c r="AZ59" s="78" t="n">
        <v>45.2690719604821</v>
      </c>
      <c r="BA59" s="78" t="n">
        <v>45.5120144075226</v>
      </c>
      <c r="BB59" s="78" t="n">
        <v>45.6647536800001</v>
      </c>
      <c r="BC59" s="78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118"/>
      <c r="BV59" s="66" t="n">
        <f aca="false">MAX(C59:BU59)</f>
        <v>45.6647536800001</v>
      </c>
    </row>
    <row r="60" customFormat="false" ht="14.1" hidden="false" customHeight="true" outlineLevel="0" collapsed="false">
      <c r="A60" s="76" t="n">
        <v>34.15</v>
      </c>
      <c r="B60" s="77" t="n">
        <f aca="false">IF(A60-$E$3&lt;0,0,A60-$E$3)</f>
        <v>2.61</v>
      </c>
      <c r="C60" s="70" t="n">
        <v>0</v>
      </c>
      <c r="D60" s="78" t="n">
        <v>1.52088994438289</v>
      </c>
      <c r="E60" s="78" t="n">
        <v>3.01627203291873</v>
      </c>
      <c r="F60" s="78" t="n">
        <v>4.47679127028559</v>
      </c>
      <c r="G60" s="78" t="n">
        <v>5.88626662793832</v>
      </c>
      <c r="H60" s="78" t="n">
        <v>7.25476263408067</v>
      </c>
      <c r="I60" s="78" t="n">
        <v>8.6194332757386</v>
      </c>
      <c r="J60" s="78" t="n">
        <v>9.96756396463333</v>
      </c>
      <c r="K60" s="78" t="n">
        <v>11.2904371263564</v>
      </c>
      <c r="L60" s="78" t="n">
        <v>12.5880504955154</v>
      </c>
      <c r="M60" s="78" t="n">
        <v>13.8603984836126</v>
      </c>
      <c r="N60" s="78" t="n">
        <v>15.1153559577574</v>
      </c>
      <c r="O60" s="78" t="n">
        <v>16.3530855434851</v>
      </c>
      <c r="P60" s="78" t="n">
        <v>17.5678637908448</v>
      </c>
      <c r="Q60" s="78" t="n">
        <v>18.7596242517347</v>
      </c>
      <c r="R60" s="78" t="n">
        <v>19.9282949643359</v>
      </c>
      <c r="S60" s="78" t="n">
        <v>21.0737980458352</v>
      </c>
      <c r="T60" s="78" t="n">
        <v>22.1960492444078</v>
      </c>
      <c r="U60" s="78" t="n">
        <v>23.2949574451682</v>
      </c>
      <c r="V60" s="78" t="n">
        <v>24.3704241239444</v>
      </c>
      <c r="W60" s="78" t="n">
        <v>25.4223427417028</v>
      </c>
      <c r="X60" s="78" t="n">
        <v>26.4505980712194</v>
      </c>
      <c r="Y60" s="78" t="n">
        <v>27.4550654461026</v>
      </c>
      <c r="Z60" s="78" t="n">
        <v>28.4356099204621</v>
      </c>
      <c r="AA60" s="78" t="n">
        <v>29.3920853253014</v>
      </c>
      <c r="AB60" s="78" t="n">
        <v>30.3243332049869</v>
      </c>
      <c r="AC60" s="78" t="n">
        <v>31.2321816137676</v>
      </c>
      <c r="AD60" s="78" t="n">
        <v>32.1154437481018</v>
      </c>
      <c r="AE60" s="78" t="n">
        <v>32.9739163852456</v>
      </c>
      <c r="AF60" s="78" t="n">
        <v>33.8073780918298</v>
      </c>
      <c r="AG60" s="78" t="n">
        <v>34.6155871575405</v>
      </c>
      <c r="AH60" s="78" t="n">
        <v>35.3982791978984</v>
      </c>
      <c r="AI60" s="78" t="n">
        <v>36.1551643555969</v>
      </c>
      <c r="AJ60" s="78" t="n">
        <v>36.8859240106724</v>
      </c>
      <c r="AK60" s="78" t="n">
        <v>37.5902068841156</v>
      </c>
      <c r="AL60" s="78" t="n">
        <v>38.267624384734</v>
      </c>
      <c r="AM60" s="78" t="n">
        <v>38.9177450011974</v>
      </c>
      <c r="AN60" s="78" t="n">
        <v>39.5948916792374</v>
      </c>
      <c r="AO60" s="78" t="n">
        <v>40.3112031251085</v>
      </c>
      <c r="AP60" s="78" t="n">
        <v>41.0027161068933</v>
      </c>
      <c r="AQ60" s="78" t="n">
        <v>41.6685071784867</v>
      </c>
      <c r="AR60" s="78" t="n">
        <v>42.307541279629</v>
      </c>
      <c r="AS60" s="78" t="n">
        <v>42.9186472420471</v>
      </c>
      <c r="AT60" s="78" t="n">
        <v>43.5004850302244</v>
      </c>
      <c r="AU60" s="78" t="n">
        <v>44.0515007387447</v>
      </c>
      <c r="AV60" s="78" t="n">
        <v>44.5698627400205</v>
      </c>
      <c r="AW60" s="78" t="n">
        <v>45.0533674069774</v>
      </c>
      <c r="AX60" s="78" t="n">
        <v>45.4992927220918</v>
      </c>
      <c r="AY60" s="78" t="n">
        <v>45.9041554655413</v>
      </c>
      <c r="AZ60" s="78" t="n">
        <v>46.2632702680205</v>
      </c>
      <c r="BA60" s="78" t="n">
        <v>46.5698341530801</v>
      </c>
      <c r="BB60" s="78" t="n">
        <v>46.8125477388815</v>
      </c>
      <c r="BC60" s="78" t="n">
        <v>46.9651431250204</v>
      </c>
      <c r="BD60" s="78"/>
      <c r="BE60" s="90"/>
      <c r="BF60" s="90"/>
      <c r="BG60" s="90"/>
      <c r="BH60" s="90"/>
      <c r="BI60" s="90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118"/>
      <c r="BV60" s="66" t="n">
        <f aca="false">MAX(C60:BU60)</f>
        <v>46.9651431250204</v>
      </c>
    </row>
    <row r="61" customFormat="false" ht="14.1" hidden="false" customHeight="true" outlineLevel="0" collapsed="false">
      <c r="A61" s="76" t="n">
        <v>34.2</v>
      </c>
      <c r="B61" s="77" t="n">
        <f aca="false">IF(A61-$E$3&lt;0,0,A61-$E$3)</f>
        <v>2.66</v>
      </c>
      <c r="C61" s="70" t="n">
        <v>0</v>
      </c>
      <c r="D61" s="78" t="n">
        <v>1.53418282054319</v>
      </c>
      <c r="E61" s="78" t="n">
        <v>3.04312225144312</v>
      </c>
      <c r="F61" s="78" t="n">
        <v>4.51874635723226</v>
      </c>
      <c r="G61" s="78" t="n">
        <v>5.94304426673834</v>
      </c>
      <c r="H61" s="78" t="n">
        <v>7.32676949177876</v>
      </c>
      <c r="I61" s="78" t="n">
        <v>8.70202201395943</v>
      </c>
      <c r="J61" s="78" t="n">
        <v>10.0648337185489</v>
      </c>
      <c r="K61" s="78" t="n">
        <v>11.4026500670581</v>
      </c>
      <c r="L61" s="78" t="n">
        <v>12.7154692984166</v>
      </c>
      <c r="M61" s="78" t="n">
        <v>14.0032865174302</v>
      </c>
      <c r="N61" s="78" t="n">
        <v>15.2711148457706</v>
      </c>
      <c r="O61" s="78" t="n">
        <v>16.5244612760687</v>
      </c>
      <c r="P61" s="78" t="n">
        <v>17.7551086688621</v>
      </c>
      <c r="Q61" s="78" t="n">
        <v>18.9629937077669</v>
      </c>
      <c r="R61" s="78" t="n">
        <v>20.1480479127387</v>
      </c>
      <c r="S61" s="78" t="n">
        <v>21.3101972683185</v>
      </c>
      <c r="T61" s="78" t="n">
        <v>22.4493618156768</v>
      </c>
      <c r="U61" s="78" t="n">
        <v>23.5654552038826</v>
      </c>
      <c r="V61" s="78" t="n">
        <v>24.6583841951056</v>
      </c>
      <c r="W61" s="78" t="n">
        <v>25.7280481176041</v>
      </c>
      <c r="X61" s="78" t="n">
        <v>26.7743382593229</v>
      </c>
      <c r="Y61" s="78" t="n">
        <v>27.7971371936962</v>
      </c>
      <c r="Z61" s="78" t="n">
        <v>28.7963180277567</v>
      </c>
      <c r="AA61" s="78" t="n">
        <v>29.7717435608447</v>
      </c>
      <c r="AB61" s="78" t="n">
        <v>30.7232653399907</v>
      </c>
      <c r="AC61" s="78" t="n">
        <v>31.650722595325</v>
      </c>
      <c r="AD61" s="78" t="n">
        <v>32.5539410354834</v>
      </c>
      <c r="AE61" s="78" t="n">
        <v>33.4327314787673</v>
      </c>
      <c r="AF61" s="78" t="n">
        <v>34.2868882905106</v>
      </c>
      <c r="AG61" s="78" t="n">
        <v>35.1161875903812</v>
      </c>
      <c r="AH61" s="78" t="n">
        <v>35.9203851847367</v>
      </c>
      <c r="AI61" s="78" t="n">
        <v>36.699214168032</v>
      </c>
      <c r="AJ61" s="78" t="n">
        <v>37.4523821227507</v>
      </c>
      <c r="AK61" s="78" t="n">
        <v>38.1795678281479</v>
      </c>
      <c r="AL61" s="78" t="n">
        <v>38.8804173624367</v>
      </c>
      <c r="AM61" s="78" t="n">
        <v>39.5545394482655</v>
      </c>
      <c r="AN61" s="78" t="n">
        <v>40.201499843471</v>
      </c>
      <c r="AO61" s="78" t="n">
        <v>40.9126153799012</v>
      </c>
      <c r="AP61" s="78" t="n">
        <v>41.6282513962343</v>
      </c>
      <c r="AQ61" s="78" t="n">
        <v>42.3191123316271</v>
      </c>
      <c r="AR61" s="78" t="n">
        <v>42.984275610717</v>
      </c>
      <c r="AS61" s="78" t="n">
        <v>43.6227071492307</v>
      </c>
      <c r="AT61" s="78" t="n">
        <v>44.2332368832216</v>
      </c>
      <c r="AU61" s="78" t="n">
        <v>44.8145260407289</v>
      </c>
      <c r="AV61" s="78" t="n">
        <v>45.3650221815562</v>
      </c>
      <c r="AW61" s="78" t="n">
        <v>45.8828954052072</v>
      </c>
      <c r="AX61" s="78" t="n">
        <v>46.3659441624677</v>
      </c>
      <c r="AY61" s="78" t="n">
        <v>46.8114490024783</v>
      </c>
      <c r="AZ61" s="78" t="n">
        <v>47.2159299898393</v>
      </c>
      <c r="BA61" s="78" t="n">
        <v>47.5747061732072</v>
      </c>
      <c r="BB61" s="78" t="n">
        <v>47.8809809908445</v>
      </c>
      <c r="BC61" s="78" t="n">
        <v>48.1234657154067</v>
      </c>
      <c r="BD61" s="78" t="n">
        <v>48.2759172152072</v>
      </c>
      <c r="BE61" s="78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118"/>
      <c r="BV61" s="66" t="n">
        <f aca="false">MAX(C61:BU61)</f>
        <v>48.2759172152072</v>
      </c>
    </row>
    <row r="62" customFormat="false" ht="14.1" hidden="false" customHeight="true" outlineLevel="0" collapsed="false">
      <c r="A62" s="76" t="n">
        <v>34.25</v>
      </c>
      <c r="B62" s="77" t="n">
        <f aca="false">IF(A62-$E$3&lt;0,0,A62-$E$3)</f>
        <v>2.71</v>
      </c>
      <c r="C62" s="70" t="n">
        <v>0</v>
      </c>
      <c r="D62" s="78" t="n">
        <v>1.54730803794176</v>
      </c>
      <c r="E62" s="78" t="n">
        <v>3.06963002580138</v>
      </c>
      <c r="F62" s="78" t="n">
        <v>4.56015100002842</v>
      </c>
      <c r="G62" s="78" t="n">
        <v>5.9990660415831</v>
      </c>
      <c r="H62" s="78" t="n">
        <v>7.39780465851352</v>
      </c>
      <c r="I62" s="78" t="n">
        <v>8.78351271213665</v>
      </c>
      <c r="J62" s="78" t="n">
        <v>10.160797694252</v>
      </c>
      <c r="K62" s="78" t="n">
        <v>11.5133423687193</v>
      </c>
      <c r="L62" s="78" t="n">
        <v>12.8411454312558</v>
      </c>
      <c r="M62" s="78" t="n">
        <v>14.1442026178932</v>
      </c>
      <c r="N62" s="78" t="n">
        <v>15.4247178479598</v>
      </c>
      <c r="O62" s="78" t="n">
        <v>16.6934440408209</v>
      </c>
      <c r="P62" s="78" t="n">
        <v>17.9397160298068</v>
      </c>
      <c r="Q62" s="78" t="n">
        <v>19.1634734114183</v>
      </c>
      <c r="R62" s="78" t="n">
        <v>20.3646509385467</v>
      </c>
      <c r="S62" s="78" t="n">
        <v>21.5431781803768</v>
      </c>
      <c r="T62" s="78" t="n">
        <v>22.6989791500244</v>
      </c>
      <c r="U62" s="78" t="n">
        <v>23.8319718959418</v>
      </c>
      <c r="V62" s="78" t="n">
        <v>24.9420680525176</v>
      </c>
      <c r="W62" s="78" t="n">
        <v>26.029172344577</v>
      </c>
      <c r="X62" s="78" t="n">
        <v>27.0931820396338</v>
      </c>
      <c r="Y62" s="78" t="n">
        <v>28.1339863407161</v>
      </c>
      <c r="Z62" s="78" t="n">
        <v>29.1514657113581</v>
      </c>
      <c r="AA62" s="78" t="n">
        <v>30.1454911228593</v>
      </c>
      <c r="AB62" s="78" t="n">
        <v>31.115923212101</v>
      </c>
      <c r="AC62" s="78" t="n">
        <v>32.0626113359933</v>
      </c>
      <c r="AD62" s="78" t="n">
        <v>32.9853925059045</v>
      </c>
      <c r="AE62" s="78" t="n">
        <v>33.8840901820404</v>
      </c>
      <c r="AF62" s="78" t="n">
        <v>34.7585129035326</v>
      </c>
      <c r="AG62" s="78" t="n">
        <v>35.6084527246885</v>
      </c>
      <c r="AH62" s="78" t="n">
        <v>36.4336834211324</v>
      </c>
      <c r="AI62" s="78" t="n">
        <v>37.2339584209624</v>
      </c>
      <c r="AJ62" s="78" t="n">
        <v>38.0090084049279</v>
      </c>
      <c r="AK62" s="78" t="n">
        <v>38.7585385051109</v>
      </c>
      <c r="AL62" s="78" t="n">
        <v>39.4822250124166</v>
      </c>
      <c r="AM62" s="78" t="n">
        <v>40.1797114775329</v>
      </c>
      <c r="AN62" s="78" t="n">
        <v>40.8506040552455</v>
      </c>
      <c r="AO62" s="78" t="n">
        <v>41.5016819789236</v>
      </c>
      <c r="AP62" s="78" t="n">
        <v>42.2405652660948</v>
      </c>
      <c r="AQ62" s="78" t="n">
        <v>42.9555258528898</v>
      </c>
      <c r="AR62" s="78" t="n">
        <v>43.6457347418907</v>
      </c>
      <c r="AS62" s="78" t="n">
        <v>44.310270228477</v>
      </c>
      <c r="AT62" s="78" t="n">
        <v>44.9480992043622</v>
      </c>
      <c r="AU62" s="78" t="n">
        <v>45.5580527099257</v>
      </c>
      <c r="AV62" s="78" t="n">
        <v>46.1387932367631</v>
      </c>
      <c r="AW62" s="78" t="n">
        <v>46.6887698098973</v>
      </c>
      <c r="AX62" s="78" t="n">
        <v>47.2061542559236</v>
      </c>
      <c r="AY62" s="78" t="n">
        <v>47.6887471034878</v>
      </c>
      <c r="AZ62" s="78" t="n">
        <v>48.1338314683945</v>
      </c>
      <c r="BA62" s="78" t="n">
        <v>48.5379306996669</v>
      </c>
      <c r="BB62" s="78" t="n">
        <v>48.8963682639236</v>
      </c>
      <c r="BC62" s="78" t="n">
        <v>49.2023540141386</v>
      </c>
      <c r="BD62" s="78" t="n">
        <v>49.4446098774616</v>
      </c>
      <c r="BE62" s="78" t="n">
        <v>49.5969174909237</v>
      </c>
      <c r="BF62" s="78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118"/>
      <c r="BV62" s="66" t="n">
        <f aca="false">MAX(C62:BU62)</f>
        <v>49.5969174909237</v>
      </c>
    </row>
    <row r="63" customFormat="false" ht="14.1" hidden="false" customHeight="true" outlineLevel="0" collapsed="false">
      <c r="A63" s="76" t="n">
        <v>34.3</v>
      </c>
      <c r="B63" s="77" t="n">
        <f aca="false">IF(A63-$E$3&lt;0,0,A63-$E$3)</f>
        <v>2.76</v>
      </c>
      <c r="C63" s="70" t="n">
        <v>0</v>
      </c>
      <c r="D63" s="78" t="n">
        <v>1.56026990247377</v>
      </c>
      <c r="E63" s="78" t="n">
        <v>3.09580428980428</v>
      </c>
      <c r="F63" s="78" t="n">
        <v>4.60102009988943</v>
      </c>
      <c r="G63" s="78" t="n">
        <v>6.05435278438221</v>
      </c>
      <c r="H63" s="78" t="n">
        <v>7.46789534294248</v>
      </c>
      <c r="I63" s="78" t="n">
        <v>8.86393564099541</v>
      </c>
      <c r="J63" s="78" t="n">
        <v>10.2554923303504</v>
      </c>
      <c r="K63" s="78" t="n">
        <v>11.622556964919</v>
      </c>
      <c r="L63" s="78" t="n">
        <v>12.9651286544702</v>
      </c>
      <c r="M63" s="78" t="n">
        <v>14.2832037103823</v>
      </c>
      <c r="N63" s="78" t="n">
        <v>15.5767754611799</v>
      </c>
      <c r="O63" s="78" t="n">
        <v>16.8601041281848</v>
      </c>
      <c r="P63" s="78" t="n">
        <v>18.1217642071445</v>
      </c>
      <c r="Q63" s="78" t="n">
        <v>19.3611501402875</v>
      </c>
      <c r="R63" s="78" t="n">
        <v>20.5781996877504</v>
      </c>
      <c r="S63" s="78" t="n">
        <v>21.7728457475109</v>
      </c>
      <c r="T63" s="78" t="n">
        <v>22.9450160147442</v>
      </c>
      <c r="U63" s="78" t="n">
        <v>24.0946326088872</v>
      </c>
      <c r="V63" s="78" t="n">
        <v>25.2216116644452</v>
      </c>
      <c r="W63" s="78" t="n">
        <v>26.3258628809635</v>
      </c>
      <c r="X63" s="78" t="n">
        <v>27.4072890268712</v>
      </c>
      <c r="Y63" s="78" t="n">
        <v>28.4657853910443</v>
      </c>
      <c r="Z63" s="78" t="n">
        <v>29.50123917491</v>
      </c>
      <c r="AA63" s="78" t="n">
        <v>30.5135288166839</v>
      </c>
      <c r="AB63" s="78" t="n">
        <v>31.5025232378377</v>
      </c>
      <c r="AC63" s="78" t="n">
        <v>32.468081000087</v>
      </c>
      <c r="AD63" s="78" t="n">
        <v>33.4100493589737</v>
      </c>
      <c r="AE63" s="78" t="n">
        <v>34.3282631973892</v>
      </c>
      <c r="AF63" s="78" t="n">
        <v>35.2225438190107</v>
      </c>
      <c r="AG63" s="78" t="n">
        <v>36.0926975774078</v>
      </c>
      <c r="AH63" s="78" t="n">
        <v>36.9385143112733</v>
      </c>
      <c r="AI63" s="78" t="n">
        <v>37.7597655495135</v>
      </c>
      <c r="AJ63" s="78" t="n">
        <v>38.5562024413263</v>
      </c>
      <c r="AK63" s="78" t="n">
        <v>39.327553355281</v>
      </c>
      <c r="AL63" s="78" t="n">
        <v>40.0735210768981</v>
      </c>
      <c r="AM63" s="78" t="n">
        <v>40.793779515054</v>
      </c>
      <c r="AN63" s="78" t="n">
        <v>41.4879698018997</v>
      </c>
      <c r="AO63" s="78" t="n">
        <v>42.1556956362262</v>
      </c>
      <c r="AP63" s="78" t="n">
        <v>42.8404014672872</v>
      </c>
      <c r="AQ63" s="78" t="n">
        <v>43.5785867249355</v>
      </c>
      <c r="AR63" s="78" t="n">
        <v>44.2928718821925</v>
      </c>
      <c r="AS63" s="78" t="n">
        <v>44.9824287248013</v>
      </c>
      <c r="AT63" s="78" t="n">
        <v>45.6463364188842</v>
      </c>
      <c r="AU63" s="78" t="n">
        <v>46.2835628321407</v>
      </c>
      <c r="AV63" s="78" t="n">
        <v>46.8929401092771</v>
      </c>
      <c r="AW63" s="78" t="n">
        <v>47.4731320054444</v>
      </c>
      <c r="AX63" s="78" t="n">
        <v>48.0225890108856</v>
      </c>
      <c r="AY63" s="78" t="n">
        <v>48.5394846792872</v>
      </c>
      <c r="AZ63" s="78" t="n">
        <v>49.0216216171549</v>
      </c>
      <c r="BA63" s="78" t="n">
        <v>49.4662855069578</v>
      </c>
      <c r="BB63" s="78" t="n">
        <v>49.8700029821416</v>
      </c>
      <c r="BC63" s="78" t="n">
        <v>50.2281019272872</v>
      </c>
      <c r="BD63" s="78" t="n">
        <v>50.5337986100798</v>
      </c>
      <c r="BE63" s="78" t="n">
        <v>50.7758256121637</v>
      </c>
      <c r="BF63" s="78" t="n">
        <v>50.9279893392872</v>
      </c>
      <c r="BG63" s="78"/>
      <c r="BH63" s="90"/>
      <c r="BI63" s="90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118"/>
      <c r="BV63" s="66" t="n">
        <f aca="false">MAX(C63:BU63)</f>
        <v>50.9279893392872</v>
      </c>
    </row>
    <row r="64" customFormat="false" ht="14.1" hidden="false" customHeight="true" outlineLevel="0" collapsed="false">
      <c r="A64" s="76" t="n">
        <v>34.35</v>
      </c>
      <c r="B64" s="77" t="n">
        <f aca="false">IF(A64-$E$3&lt;0,0,A64-$E$3)</f>
        <v>2.81</v>
      </c>
      <c r="C64" s="70" t="n">
        <v>0</v>
      </c>
      <c r="D64" s="78" t="n">
        <v>1.57307252647804</v>
      </c>
      <c r="E64" s="78" t="n">
        <v>3.12165357006936</v>
      </c>
      <c r="F64" s="78" t="n">
        <v>4.64136785837154</v>
      </c>
      <c r="G64" s="78" t="n">
        <v>6.10892433578383</v>
      </c>
      <c r="H64" s="78" t="n">
        <v>7.5370674445366</v>
      </c>
      <c r="I64" s="78" t="n">
        <v>8.94331962667999</v>
      </c>
      <c r="J64" s="78" t="n">
        <v>10.3489523095431</v>
      </c>
      <c r="K64" s="78" t="n">
        <v>11.7303347010932</v>
      </c>
      <c r="L64" s="78" t="n">
        <v>13.0874662866641</v>
      </c>
      <c r="M64" s="78" t="n">
        <v>14.4203439025915</v>
      </c>
      <c r="N64" s="78" t="n">
        <v>15.7289615652416</v>
      </c>
      <c r="O64" s="78" t="n">
        <v>17.0245082855772</v>
      </c>
      <c r="P64" s="78" t="n">
        <v>18.3013275475982</v>
      </c>
      <c r="Q64" s="78" t="n">
        <v>19.556106211723</v>
      </c>
      <c r="R64" s="78" t="n">
        <v>20.7887848401658</v>
      </c>
      <c r="S64" s="78" t="n">
        <v>21.9992994275975</v>
      </c>
      <c r="T64" s="78" t="n">
        <v>23.1875810888474</v>
      </c>
      <c r="U64" s="78" t="n">
        <v>24.3535557177441</v>
      </c>
      <c r="V64" s="78" t="n">
        <v>25.4971436136421</v>
      </c>
      <c r="W64" s="78" t="n">
        <v>26.6182590716657</v>
      </c>
      <c r="X64" s="78" t="n">
        <v>27.7168099320928</v>
      </c>
      <c r="Y64" s="78" t="n">
        <v>28.7926970835832</v>
      </c>
      <c r="Z64" s="78" t="n">
        <v>29.8458139140987</v>
      </c>
      <c r="AA64" s="78" t="n">
        <v>30.8760457023348</v>
      </c>
      <c r="AB64" s="78" t="n">
        <v>31.8832689412543</v>
      </c>
      <c r="AC64" s="78" t="n">
        <v>32.8673505838203</v>
      </c>
      <c r="AD64" s="78" t="n">
        <v>33.8281471992175</v>
      </c>
      <c r="AE64" s="78" t="n">
        <v>34.7655040256331</v>
      </c>
      <c r="AF64" s="78" t="n">
        <v>35.6792539029475</v>
      </c>
      <c r="AG64" s="78" t="n">
        <v>36.5692160653052</v>
      </c>
      <c r="AH64" s="78" t="n">
        <v>37.435194769324</v>
      </c>
      <c r="AI64" s="78" t="n">
        <v>38.2769777284015</v>
      </c>
      <c r="AJ64" s="78" t="n">
        <v>39.0943343168564</v>
      </c>
      <c r="AK64" s="78" t="n">
        <v>39.8870134990412</v>
      </c>
      <c r="AL64" s="78" t="n">
        <v>40.6547414274514</v>
      </c>
      <c r="AM64" s="78" t="n">
        <v>41.397218639343</v>
      </c>
      <c r="AN64" s="78" t="n">
        <v>42.1141167622091</v>
      </c>
      <c r="AO64" s="78" t="n">
        <v>42.8050746128345</v>
      </c>
      <c r="AP64" s="78" t="n">
        <v>43.4696935399116</v>
      </c>
      <c r="AQ64" s="78" t="n">
        <v>44.1890415922093</v>
      </c>
      <c r="AR64" s="78" t="n">
        <v>44.9265288203346</v>
      </c>
      <c r="AS64" s="78" t="n">
        <v>45.6401385480537</v>
      </c>
      <c r="AT64" s="78" t="n">
        <v>46.3290433442705</v>
      </c>
      <c r="AU64" s="78" t="n">
        <v>46.9923232458498</v>
      </c>
      <c r="AV64" s="78" t="n">
        <v>47.6289470964778</v>
      </c>
      <c r="AW64" s="78" t="n">
        <v>48.2377481451869</v>
      </c>
      <c r="AX64" s="78" t="n">
        <v>48.8173914106842</v>
      </c>
      <c r="AY64" s="78" t="n">
        <v>49.3663288484323</v>
      </c>
      <c r="AZ64" s="78" t="n">
        <v>49.8827357392093</v>
      </c>
      <c r="BA64" s="78" t="n">
        <v>50.3644167673806</v>
      </c>
      <c r="BB64" s="78" t="n">
        <v>50.8086601820796</v>
      </c>
      <c r="BC64" s="78" t="n">
        <v>51.2119959011749</v>
      </c>
      <c r="BD64" s="78" t="n">
        <v>51.5697562272093</v>
      </c>
      <c r="BE64" s="78" t="n">
        <v>51.8751638425796</v>
      </c>
      <c r="BF64" s="78" t="n">
        <v>52.1169619834243</v>
      </c>
      <c r="BG64" s="78" t="n">
        <v>52.2689818242093</v>
      </c>
      <c r="BH64" s="78"/>
      <c r="BI64" s="90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118"/>
      <c r="BV64" s="66" t="n">
        <f aca="false">MAX(C64:BU64)</f>
        <v>52.2689818242093</v>
      </c>
    </row>
    <row r="65" customFormat="false" ht="14.1" hidden="false" customHeight="true" outlineLevel="0" collapsed="false">
      <c r="A65" s="76" t="n">
        <v>34.4</v>
      </c>
      <c r="B65" s="77" t="n">
        <f aca="false">IF(A65-$E$3&lt;0,0,A65-$E$3)</f>
        <v>2.86</v>
      </c>
      <c r="C65" s="70" t="n">
        <v>0</v>
      </c>
      <c r="D65" s="78" t="n">
        <v>1.5857198408198</v>
      </c>
      <c r="E65" s="78" t="n">
        <v>3.14718601176993</v>
      </c>
      <c r="F65" s="78" t="n">
        <v>4.68120782274794</v>
      </c>
      <c r="G65" s="78" t="n">
        <v>6.16279961014733</v>
      </c>
      <c r="H65" s="78" t="n">
        <v>7.6053456401091</v>
      </c>
      <c r="I65" s="78" t="n">
        <v>9.02169214590893</v>
      </c>
      <c r="J65" s="78" t="n">
        <v>10.4412106752625</v>
      </c>
      <c r="K65" s="78" t="n">
        <v>11.8367144743688</v>
      </c>
      <c r="L65" s="78" t="n">
        <v>13.2082033694116</v>
      </c>
      <c r="M65" s="78" t="n">
        <v>14.5556746761666</v>
      </c>
      <c r="N65" s="78" t="n">
        <v>15.8791230412862</v>
      </c>
      <c r="O65" s="78" t="n">
        <v>17.1867199632255</v>
      </c>
      <c r="P65" s="78" t="n">
        <v>18.4784766904328</v>
      </c>
      <c r="Q65" s="78" t="n">
        <v>19.7484197984245</v>
      </c>
      <c r="R65" s="78" t="n">
        <v>20.9964924645709</v>
      </c>
      <c r="S65" s="78" t="n">
        <v>22.2226335692</v>
      </c>
      <c r="T65" s="78" t="n">
        <v>23.4267774086975</v>
      </c>
      <c r="U65" s="78" t="n">
        <v>24.6088533827452</v>
      </c>
      <c r="V65" s="78" t="n">
        <v>25.7687856526773</v>
      </c>
      <c r="W65" s="78" t="n">
        <v>26.9064927675024</v>
      </c>
      <c r="X65" s="78" t="n">
        <v>28.0218872536193</v>
      </c>
      <c r="Y65" s="78" t="n">
        <v>29.11487516365</v>
      </c>
      <c r="Z65" s="78" t="n">
        <v>30.1853555790935</v>
      </c>
      <c r="AA65" s="78" t="n">
        <v>31.2332200606444</v>
      </c>
      <c r="AB65" s="78" t="n">
        <v>32.2583520389989</v>
      </c>
      <c r="AC65" s="78" t="n">
        <v>33.2606261377337</v>
      </c>
      <c r="AD65" s="78" t="n">
        <v>34.2399074183584</v>
      </c>
      <c r="AE65" s="78" t="n">
        <v>35.196050535826</v>
      </c>
      <c r="AF65" s="78" t="n">
        <v>36.1288987905771</v>
      </c>
      <c r="AG65" s="78" t="n">
        <v>37.0382830604647</v>
      </c>
      <c r="AH65" s="78" t="n">
        <v>37.9240205925333</v>
      </c>
      <c r="AI65" s="78" t="n">
        <v>38.7859136304123</v>
      </c>
      <c r="AJ65" s="78" t="n">
        <v>39.6237478477859</v>
      </c>
      <c r="AK65" s="78" t="n">
        <v>40.4372905516836</v>
      </c>
      <c r="AL65" s="78" t="n">
        <v>41.2262886107348</v>
      </c>
      <c r="AM65" s="78" t="n">
        <v>41.9904660524265</v>
      </c>
      <c r="AN65" s="78" t="n">
        <v>42.7295212588921</v>
      </c>
      <c r="AO65" s="78" t="n">
        <v>43.4431236716081</v>
      </c>
      <c r="AP65" s="78" t="n">
        <v>44.1309098897528</v>
      </c>
      <c r="AQ65" s="78" t="n">
        <v>44.792479012262</v>
      </c>
      <c r="AR65" s="78" t="n">
        <v>45.5474549349342</v>
      </c>
      <c r="AS65" s="78" t="n">
        <v>46.2842441335367</v>
      </c>
      <c r="AT65" s="78" t="n">
        <v>46.9971784317177</v>
      </c>
      <c r="AU65" s="78" t="n">
        <v>47.6854311815425</v>
      </c>
      <c r="AV65" s="78" t="n">
        <v>48.3480832906183</v>
      </c>
      <c r="AW65" s="78" t="n">
        <v>48.9841045786177</v>
      </c>
      <c r="AX65" s="78" t="n">
        <v>49.5923293988996</v>
      </c>
      <c r="AY65" s="78" t="n">
        <v>50.1714240337269</v>
      </c>
      <c r="AZ65" s="78" t="n">
        <v>50.7198419037819</v>
      </c>
      <c r="BA65" s="78" t="n">
        <v>51.2357600169342</v>
      </c>
      <c r="BB65" s="78" t="n">
        <v>51.7169851354091</v>
      </c>
      <c r="BC65" s="78" t="n">
        <v>52.1608080750043</v>
      </c>
      <c r="BD65" s="78" t="n">
        <v>52.563762038011</v>
      </c>
      <c r="BE65" s="78" t="n">
        <v>52.9211837449343</v>
      </c>
      <c r="BF65" s="78" t="n">
        <v>53.2263022928821</v>
      </c>
      <c r="BG65" s="78" t="n">
        <v>53.4678715724877</v>
      </c>
      <c r="BH65" s="78" t="n">
        <v>53.6197475269342</v>
      </c>
      <c r="BI65" s="78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118"/>
      <c r="BV65" s="66" t="n">
        <f aca="false">MAX(C65:BU65)</f>
        <v>53.6197475269342</v>
      </c>
    </row>
    <row r="66" customFormat="false" ht="14.1" hidden="false" customHeight="true" outlineLevel="0" collapsed="false">
      <c r="A66" s="76" t="n">
        <v>34.45</v>
      </c>
      <c r="B66" s="77" t="n">
        <f aca="false">IF(A66-$E$3&lt;0,0,A66-$E$3)</f>
        <v>2.91</v>
      </c>
      <c r="C66" s="70" t="n">
        <v>0</v>
      </c>
      <c r="D66" s="78" t="n">
        <v>1.59821560601722</v>
      </c>
      <c r="E66" s="78" t="n">
        <v>3.17240940232211</v>
      </c>
      <c r="F66" s="78" t="n">
        <v>4.72055292767145</v>
      </c>
      <c r="G66" s="78" t="n">
        <v>6.2159966551536</v>
      </c>
      <c r="H66" s="78" t="n">
        <v>7.67275346315807</v>
      </c>
      <c r="I66" s="78" t="n">
        <v>9.09907941322397</v>
      </c>
      <c r="J66" s="78" t="n">
        <v>10.5322989385513</v>
      </c>
      <c r="K66" s="78" t="n">
        <v>11.9417333616055</v>
      </c>
      <c r="L66" s="78" t="n">
        <v>13.3273828180598</v>
      </c>
      <c r="M66" s="78" t="n">
        <v>14.689245061946</v>
      </c>
      <c r="N66" s="78" t="n">
        <v>16.0273153180951</v>
      </c>
      <c r="O66" s="78" t="n">
        <v>17.3467995384981</v>
      </c>
      <c r="P66" s="78" t="n">
        <v>18.6532788220613</v>
      </c>
      <c r="Q66" s="78" t="n">
        <v>19.9381652158551</v>
      </c>
      <c r="R66" s="78" t="n">
        <v>21.201404341751</v>
      </c>
      <c r="S66" s="78" t="n">
        <v>22.4429377734297</v>
      </c>
      <c r="T66" s="78" t="n">
        <v>23.6627027722995</v>
      </c>
      <c r="U66" s="78" t="n">
        <v>24.860632000179</v>
      </c>
      <c r="V66" s="78" t="n">
        <v>26.0366532060977</v>
      </c>
      <c r="W66" s="78" t="n">
        <v>27.1906888841991</v>
      </c>
      <c r="X66" s="78" t="n">
        <v>28.3226558992872</v>
      </c>
      <c r="Y66" s="78" t="n">
        <v>29.4324650760486</v>
      </c>
      <c r="Z66" s="78" t="n">
        <v>30.5200207473703</v>
      </c>
      <c r="AA66" s="78" t="n">
        <v>31.5852202564555</v>
      </c>
      <c r="AB66" s="78" t="n">
        <v>32.6279534065831</v>
      </c>
      <c r="AC66" s="78" t="n">
        <v>33.6481018513298</v>
      </c>
      <c r="AD66" s="78" t="n">
        <v>34.6455384168426</v>
      </c>
      <c r="AE66" s="78" t="n">
        <v>35.6201263462599</v>
      </c>
      <c r="AF66" s="78" t="n">
        <v>36.5717184545672</v>
      </c>
      <c r="AG66" s="78" t="n">
        <v>37.5001561799626</v>
      </c>
      <c r="AH66" s="78" t="n">
        <v>38.4052685150809</v>
      </c>
      <c r="AI66" s="78" t="n">
        <v>39.2868707980502</v>
      </c>
      <c r="AJ66" s="78" t="n">
        <v>40.1447633391468</v>
      </c>
      <c r="AK66" s="78" t="n">
        <v>40.9787298535123</v>
      </c>
      <c r="AL66" s="78" t="n">
        <v>41.788535663685</v>
      </c>
      <c r="AM66" s="78" t="n">
        <v>42.5739256270998</v>
      </c>
      <c r="AN66" s="78" t="n">
        <v>43.3346217326063</v>
      </c>
      <c r="AO66" s="78" t="n">
        <v>44.0703202955562</v>
      </c>
      <c r="AP66" s="78" t="n">
        <v>44.7806886618601</v>
      </c>
      <c r="AQ66" s="78" t="n">
        <v>45.4653613058105</v>
      </c>
      <c r="AR66" s="78" t="n">
        <v>46.1563220041041</v>
      </c>
      <c r="AS66" s="78" t="n">
        <v>46.9154974442534</v>
      </c>
      <c r="AT66" s="78" t="n">
        <v>47.6515886133329</v>
      </c>
      <c r="AU66" s="78" t="n">
        <v>48.3638474819759</v>
      </c>
      <c r="AV66" s="78" t="n">
        <v>49.0514481854088</v>
      </c>
      <c r="AW66" s="78" t="n">
        <v>49.7134725019811</v>
      </c>
      <c r="AX66" s="78" t="n">
        <v>50.3488912273519</v>
      </c>
      <c r="AY66" s="78" t="n">
        <v>50.9565398192065</v>
      </c>
      <c r="AZ66" s="78" t="n">
        <v>51.5350858233638</v>
      </c>
      <c r="BA66" s="78" t="n">
        <v>52.0829841257258</v>
      </c>
      <c r="BB66" s="78" t="n">
        <v>52.5984134612534</v>
      </c>
      <c r="BC66" s="78" t="n">
        <v>53.0791826700319</v>
      </c>
      <c r="BD66" s="78" t="n">
        <v>53.5225851345232</v>
      </c>
      <c r="BE66" s="78" t="n">
        <v>53.9251573414414</v>
      </c>
      <c r="BF66" s="78" t="n">
        <v>54.2822404292535</v>
      </c>
      <c r="BG66" s="78" t="n">
        <v>54.587069909779</v>
      </c>
      <c r="BH66" s="78" t="n">
        <v>54.8284103281454</v>
      </c>
      <c r="BI66" s="78" t="n">
        <v>54.9801423962535</v>
      </c>
      <c r="BJ66" s="78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118"/>
      <c r="BV66" s="66" t="n">
        <f aca="false">MAX(C66:BU66)</f>
        <v>54.9801423962535</v>
      </c>
    </row>
    <row r="67" customFormat="false" ht="14.1" hidden="false" customHeight="true" outlineLevel="0" collapsed="false">
      <c r="A67" s="76" t="n">
        <v>34.5</v>
      </c>
      <c r="B67" s="77" t="n">
        <f aca="false">IF(A67-$E$3&lt;0,0,A67-$E$3)</f>
        <v>2.96</v>
      </c>
      <c r="C67" s="70" t="n">
        <v>0</v>
      </c>
      <c r="D67" s="78" t="n">
        <v>1.61056342250368</v>
      </c>
      <c r="E67" s="78" t="n">
        <v>3.19733119320906</v>
      </c>
      <c r="F67" s="78" t="n">
        <v>4.75941553348857</v>
      </c>
      <c r="G67" s="78" t="n">
        <v>6.26853270658294</v>
      </c>
      <c r="H67" s="78" t="n">
        <v>7.73931337673631</v>
      </c>
      <c r="I67" s="78" t="n">
        <v>9.17550646112069</v>
      </c>
      <c r="J67" s="78" t="n">
        <v>10.6222471761543</v>
      </c>
      <c r="K67" s="78" t="n">
        <v>12.0454267368355</v>
      </c>
      <c r="L67" s="78" t="n">
        <v>13.4450455599565</v>
      </c>
      <c r="M67" s="78" t="n">
        <v>14.8211018004837</v>
      </c>
      <c r="N67" s="78" t="n">
        <v>16.1735912141722</v>
      </c>
      <c r="O67" s="78" t="n">
        <v>17.5048045209858</v>
      </c>
      <c r="P67" s="78" t="n">
        <v>18.8257979085894</v>
      </c>
      <c r="Q67" s="78" t="n">
        <v>20.1254131844897</v>
      </c>
      <c r="R67" s="78" t="n">
        <v>21.403598258942</v>
      </c>
      <c r="S67" s="78" t="n">
        <v>22.660297223379</v>
      </c>
      <c r="T67" s="78" t="n">
        <v>23.8954501068793</v>
      </c>
      <c r="U67" s="78" t="n">
        <v>25.1089926117079</v>
      </c>
      <c r="V67" s="78" t="n">
        <v>26.3008558256044</v>
      </c>
      <c r="W67" s="78" t="n">
        <v>27.4709659081739</v>
      </c>
      <c r="X67" s="78" t="n">
        <v>28.6192437483626</v>
      </c>
      <c r="Y67" s="78" t="n">
        <v>29.7456045895601</v>
      </c>
      <c r="Z67" s="78" t="n">
        <v>30.8499576183583</v>
      </c>
      <c r="AA67" s="78" t="n">
        <v>31.9322055123875</v>
      </c>
      <c r="AB67" s="78" t="n">
        <v>32.9922439419311</v>
      </c>
      <c r="AC67" s="78" t="n">
        <v>34.0299610191632</v>
      </c>
      <c r="AD67" s="78" t="n">
        <v>35.0452366878295</v>
      </c>
      <c r="AE67" s="78" t="n">
        <v>36.0379420449569</v>
      </c>
      <c r="AF67" s="78" t="n">
        <v>37.0079385846918</v>
      </c>
      <c r="AG67" s="78" t="n">
        <v>37.9550773525528</v>
      </c>
      <c r="AH67" s="78" t="n">
        <v>38.8791979961736</v>
      </c>
      <c r="AI67" s="78" t="n">
        <v>39.780127695887</v>
      </c>
      <c r="AJ67" s="78" t="n">
        <v>40.6576799551271</v>
      </c>
      <c r="AK67" s="78" t="n">
        <v>41.5116532264163</v>
      </c>
      <c r="AL67" s="78" t="n">
        <v>42.341829343411</v>
      </c>
      <c r="AM67" s="78" t="n">
        <v>43.1479717227609</v>
      </c>
      <c r="AN67" s="78" t="n">
        <v>43.929823290951</v>
      </c>
      <c r="AO67" s="78" t="n">
        <v>44.6871040801881</v>
      </c>
      <c r="AP67" s="78" t="n">
        <v>45.4195084229058</v>
      </c>
      <c r="AQ67" s="78" t="n">
        <v>46.1267016553165</v>
      </c>
      <c r="AR67" s="78" t="n">
        <v>46.8083162148484</v>
      </c>
      <c r="AS67" s="78" t="n">
        <v>47.5345727756553</v>
      </c>
      <c r="AT67" s="78" t="n">
        <v>48.2930282956473</v>
      </c>
      <c r="AU67" s="78" t="n">
        <v>49.0284214352038</v>
      </c>
      <c r="AV67" s="78" t="n">
        <v>49.7400048743088</v>
      </c>
      <c r="AW67" s="78" t="n">
        <v>50.4269535313497</v>
      </c>
      <c r="AX67" s="78" t="n">
        <v>51.0883500554185</v>
      </c>
      <c r="AY67" s="78" t="n">
        <v>51.7231662181607</v>
      </c>
      <c r="AZ67" s="78" t="n">
        <v>52.330238581588</v>
      </c>
      <c r="BA67" s="78" t="n">
        <v>52.9082359550754</v>
      </c>
      <c r="BB67" s="78" t="n">
        <v>53.4556146897443</v>
      </c>
      <c r="BC67" s="78" t="n">
        <v>53.9705552476473</v>
      </c>
      <c r="BD67" s="78" t="n">
        <v>54.4508685467293</v>
      </c>
      <c r="BE67" s="78" t="n">
        <v>54.8938505361168</v>
      </c>
      <c r="BF67" s="78" t="n">
        <v>55.2960409869464</v>
      </c>
      <c r="BG67" s="78" t="n">
        <v>55.6527854556473</v>
      </c>
      <c r="BH67" s="78" t="n">
        <v>55.9573258687505</v>
      </c>
      <c r="BI67" s="78" t="n">
        <v>56.1984374258777</v>
      </c>
      <c r="BJ67" s="78" t="n">
        <v>56.3500256076473</v>
      </c>
      <c r="BK67" s="78"/>
      <c r="BL67" s="90"/>
      <c r="BM67" s="90"/>
      <c r="BN67" s="90"/>
      <c r="BO67" s="90"/>
      <c r="BP67" s="90"/>
      <c r="BQ67" s="90"/>
      <c r="BR67" s="90"/>
      <c r="BS67" s="90"/>
      <c r="BT67" s="90"/>
      <c r="BU67" s="118"/>
      <c r="BV67" s="66" t="n">
        <f aca="false">MAX(C67:BU67)</f>
        <v>56.3500256076473</v>
      </c>
    </row>
    <row r="68" customFormat="false" ht="14.1" hidden="false" customHeight="true" outlineLevel="0" collapsed="false">
      <c r="A68" s="76" t="n">
        <v>34.55</v>
      </c>
      <c r="B68" s="77" t="n">
        <f aca="false">IF(A68-$E$3&lt;0,0,A68-$E$3)</f>
        <v>3.01</v>
      </c>
      <c r="C68" s="70" t="n">
        <v>0</v>
      </c>
      <c r="D68" s="78" t="n">
        <v>1.6227667401054</v>
      </c>
      <c r="E68" s="78" t="n">
        <v>3.22195852011765</v>
      </c>
      <c r="F68" s="78" t="n">
        <v>4.79758505283249</v>
      </c>
      <c r="G68" s="78" t="n">
        <v>6.32042423872923</v>
      </c>
      <c r="H68" s="78" t="n">
        <v>7.80504684047899</v>
      </c>
      <c r="I68" s="78" t="n">
        <v>9.25187530490576</v>
      </c>
      <c r="J68" s="78" t="n">
        <v>10.7110841206889</v>
      </c>
      <c r="K68" s="78" t="n">
        <v>12.147828379153</v>
      </c>
      <c r="L68" s="78" t="n">
        <v>13.5612306613578</v>
      </c>
      <c r="M68" s="78" t="n">
        <v>14.9512894893329</v>
      </c>
      <c r="N68" s="78" t="n">
        <v>16.3180011068359</v>
      </c>
      <c r="O68" s="78" t="n">
        <v>17.6613593415377</v>
      </c>
      <c r="P68" s="78" t="n">
        <v>18.9960949085949</v>
      </c>
      <c r="Q68" s="78" t="n">
        <v>20.3102310695482</v>
      </c>
      <c r="R68" s="78" t="n">
        <v>21.6031482787206</v>
      </c>
      <c r="S68" s="78" t="n">
        <v>22.8747929846285</v>
      </c>
      <c r="T68" s="78" t="n">
        <v>24.1251078037773</v>
      </c>
      <c r="U68" s="78" t="n">
        <v>25.3540312767869</v>
      </c>
      <c r="V68" s="78" t="n">
        <v>26.5614976035763</v>
      </c>
      <c r="W68" s="78" t="n">
        <v>27.7474363552802</v>
      </c>
      <c r="X68" s="78" t="n">
        <v>28.9117721602555</v>
      </c>
      <c r="Y68" s="78" t="n">
        <v>30.0544243611556</v>
      </c>
      <c r="Z68" s="78" t="n">
        <v>31.1753066396163</v>
      </c>
      <c r="AA68" s="78" t="n">
        <v>32.2743266045823</v>
      </c>
      <c r="AB68" s="78" t="n">
        <v>33.3513853396925</v>
      </c>
      <c r="AC68" s="78" t="n">
        <v>34.4063769044281</v>
      </c>
      <c r="AD68" s="78" t="n">
        <v>35.4391877828653</v>
      </c>
      <c r="AE68" s="78" t="n">
        <v>36.4496962728535</v>
      </c>
      <c r="AF68" s="78" t="n">
        <v>37.4377718072053</v>
      </c>
      <c r="AG68" s="78" t="n">
        <v>38.4032741969968</v>
      </c>
      <c r="AH68" s="78" t="n">
        <v>39.3460527852667</v>
      </c>
      <c r="AI68" s="78" t="n">
        <v>40.2659454971907</v>
      </c>
      <c r="AJ68" s="78" t="n">
        <v>41.1627777700825</v>
      </c>
      <c r="AK68" s="78" t="n">
        <v>42.0363613432048</v>
      </c>
      <c r="AL68" s="78" t="n">
        <v>42.8864928831589</v>
      </c>
      <c r="AM68" s="78" t="n">
        <v>43.7129524153327</v>
      </c>
      <c r="AN68" s="78" t="n">
        <v>44.5155015251731</v>
      </c>
      <c r="AO68" s="78" t="n">
        <v>45.2938812844608</v>
      </c>
      <c r="AP68" s="78" t="n">
        <v>46.0478098466683</v>
      </c>
      <c r="AQ68" s="78" t="n">
        <v>46.7769796409955</v>
      </c>
      <c r="AR68" s="78" t="n">
        <v>47.4810540755451</v>
      </c>
      <c r="AS68" s="78" t="n">
        <v>48.1596636345162</v>
      </c>
      <c r="AT68" s="78" t="n">
        <v>48.9221741588456</v>
      </c>
      <c r="AU68" s="78" t="n">
        <v>49.6799097586802</v>
      </c>
      <c r="AV68" s="78" t="n">
        <v>50.4146048687139</v>
      </c>
      <c r="AW68" s="78" t="n">
        <v>51.1255128782808</v>
      </c>
      <c r="AX68" s="78" t="n">
        <v>51.8118094889297</v>
      </c>
      <c r="AY68" s="78" t="n">
        <v>52.472578220495</v>
      </c>
      <c r="AZ68" s="78" t="n">
        <v>53.1067918206086</v>
      </c>
      <c r="BA68" s="78" t="n">
        <v>53.7132879556087</v>
      </c>
      <c r="BB68" s="78" t="n">
        <v>54.2907366984261</v>
      </c>
      <c r="BC68" s="78" t="n">
        <v>54.8375958654019</v>
      </c>
      <c r="BD68" s="78" t="n">
        <v>55.3520476456802</v>
      </c>
      <c r="BE68" s="78" t="n">
        <v>55.8319050350658</v>
      </c>
      <c r="BF68" s="78" t="n">
        <v>56.2744665493495</v>
      </c>
      <c r="BG68" s="78" t="n">
        <v>56.6762752440905</v>
      </c>
      <c r="BH68" s="78" t="n">
        <v>57.0326810936802</v>
      </c>
      <c r="BI68" s="78" t="n">
        <v>57.336932439361</v>
      </c>
      <c r="BJ68" s="78" t="n">
        <v>57.5778151352491</v>
      </c>
      <c r="BK68" s="78" t="n">
        <v>57.7292594306802</v>
      </c>
      <c r="BL68" s="78"/>
      <c r="BM68" s="90"/>
      <c r="BN68" s="90"/>
      <c r="BO68" s="90"/>
      <c r="BP68" s="90"/>
      <c r="BQ68" s="90"/>
      <c r="BR68" s="90"/>
      <c r="BS68" s="90"/>
      <c r="BT68" s="90"/>
      <c r="BU68" s="118"/>
      <c r="BV68" s="66" t="n">
        <f aca="false">MAX(C68:BU68)</f>
        <v>57.7292594306802</v>
      </c>
    </row>
    <row r="69" customFormat="false" ht="14.1" hidden="false" customHeight="true" outlineLevel="0" collapsed="false">
      <c r="A69" s="76" t="n">
        <v>34.6</v>
      </c>
      <c r="B69" s="77" t="n">
        <f aca="false">IF(A69-$E$3&lt;0,0,A69-$E$3)</f>
        <v>3.06</v>
      </c>
      <c r="C69" s="70" t="n">
        <v>0</v>
      </c>
      <c r="D69" s="78" t="n">
        <v>1.63482886680804</v>
      </c>
      <c r="E69" s="78" t="n">
        <v>3.24629822154569</v>
      </c>
      <c r="F69" s="78" t="n">
        <v>4.83441756812907</v>
      </c>
      <c r="G69" s="78" t="n">
        <v>6.37168701086686</v>
      </c>
      <c r="H69" s="78" t="n">
        <v>7.8699743723498</v>
      </c>
      <c r="I69" s="78" t="n">
        <v>9.33079704249506</v>
      </c>
      <c r="J69" s="78" t="n">
        <v>10.7988372436633</v>
      </c>
      <c r="K69" s="78" t="n">
        <v>12.248970571983</v>
      </c>
      <c r="L69" s="78" t="n">
        <v>13.675975444126</v>
      </c>
      <c r="M69" s="78" t="n">
        <v>15.0798507183991</v>
      </c>
      <c r="N69" s="78" t="n">
        <v>16.4605930875176</v>
      </c>
      <c r="O69" s="78" t="n">
        <v>17.8181969501206</v>
      </c>
      <c r="P69" s="78" t="n">
        <v>19.1642279681595</v>
      </c>
      <c r="Q69" s="78" t="n">
        <v>20.4926831005365</v>
      </c>
      <c r="R69" s="78" t="n">
        <v>21.8001249850091</v>
      </c>
      <c r="S69" s="78" t="n">
        <v>23.0865022798902</v>
      </c>
      <c r="T69" s="78" t="n">
        <v>24.3517600241668</v>
      </c>
      <c r="U69" s="78" t="n">
        <v>25.5958394122076</v>
      </c>
      <c r="V69" s="78" t="n">
        <v>26.8186775495654</v>
      </c>
      <c r="W69" s="78" t="n">
        <v>28.0202071878256</v>
      </c>
      <c r="X69" s="78" t="n">
        <v>29.2003564361752</v>
      </c>
      <c r="Y69" s="78" t="n">
        <v>30.3590484470471</v>
      </c>
      <c r="Z69" s="78" t="n">
        <v>31.4962010728189</v>
      </c>
      <c r="AA69" s="78" t="n">
        <v>32.6117264901094</v>
      </c>
      <c r="AB69" s="78" t="n">
        <v>33.7055307876995</v>
      </c>
      <c r="AC69" s="78" t="n">
        <v>34.7775135134991</v>
      </c>
      <c r="AD69" s="78" t="n">
        <v>35.8275671752598</v>
      </c>
      <c r="AE69" s="78" t="n">
        <v>36.8555766888782</v>
      </c>
      <c r="AF69" s="78" t="n">
        <v>37.8614187671086</v>
      </c>
      <c r="AG69" s="78" t="n">
        <v>38.8449612402728</v>
      </c>
      <c r="AH69" s="78" t="n">
        <v>39.8060622990671</v>
      </c>
      <c r="AI69" s="78" t="n">
        <v>40.744569647754</v>
      </c>
      <c r="AJ69" s="78" t="n">
        <v>41.660319553818</v>
      </c>
      <c r="AK69" s="78" t="n">
        <v>42.5531357774412</v>
      </c>
      <c r="AL69" s="78" t="n">
        <v>43.4228283607807</v>
      </c>
      <c r="AM69" s="78" t="n">
        <v>44.2691922528274</v>
      </c>
      <c r="AN69" s="78" t="n">
        <v>45.0920057403292</v>
      </c>
      <c r="AO69" s="78" t="n">
        <v>45.8910286485543</v>
      </c>
      <c r="AP69" s="78" t="n">
        <v>46.6660002670876</v>
      </c>
      <c r="AQ69" s="78" t="n">
        <v>47.4166369447564</v>
      </c>
      <c r="AR69" s="78" t="n">
        <v>48.1426292833059</v>
      </c>
      <c r="AS69" s="78" t="n">
        <v>48.8436388403173</v>
      </c>
      <c r="AT69" s="78" t="n">
        <v>49.5396368799833</v>
      </c>
      <c r="AU69" s="78" t="n">
        <v>50.3189913923551</v>
      </c>
      <c r="AV69" s="78" t="n">
        <v>51.0760070720322</v>
      </c>
      <c r="AW69" s="78" t="n">
        <v>51.810004152543</v>
      </c>
      <c r="AX69" s="78" t="n">
        <v>52.5202367325719</v>
      </c>
      <c r="AY69" s="78" t="n">
        <v>53.2058812968288</v>
      </c>
      <c r="AZ69" s="78" t="n">
        <v>53.8660222358906</v>
      </c>
      <c r="BA69" s="78" t="n">
        <v>54.4996332733756</v>
      </c>
      <c r="BB69" s="78" t="n">
        <v>55.1055531799485</v>
      </c>
      <c r="BC69" s="78" t="n">
        <v>55.6824532920959</v>
      </c>
      <c r="BD69" s="78" t="n">
        <v>56.2287928913787</v>
      </c>
      <c r="BE69" s="78" t="n">
        <v>56.7427558940322</v>
      </c>
      <c r="BF69" s="78" t="n">
        <v>57.2221573737214</v>
      </c>
      <c r="BG69" s="78" t="n">
        <v>57.6642984129013</v>
      </c>
      <c r="BH69" s="78" t="n">
        <v>58.0657253515538</v>
      </c>
      <c r="BI69" s="78" t="n">
        <v>58.4217925820322</v>
      </c>
      <c r="BJ69" s="78" t="n">
        <v>58.7257548602907</v>
      </c>
      <c r="BK69" s="78" t="n">
        <v>58.9664086949396</v>
      </c>
      <c r="BL69" s="78" t="n">
        <v>59.1177091040322</v>
      </c>
      <c r="BM69" s="78"/>
      <c r="BN69" s="90"/>
      <c r="BO69" s="90"/>
      <c r="BP69" s="90"/>
      <c r="BQ69" s="90"/>
      <c r="BR69" s="90"/>
      <c r="BS69" s="90"/>
      <c r="BT69" s="90"/>
      <c r="BU69" s="118"/>
      <c r="BV69" s="66" t="n">
        <f aca="false">MAX(C69:BU69)</f>
        <v>59.1177091040322</v>
      </c>
    </row>
    <row r="70" customFormat="false" ht="14.1" hidden="false" customHeight="true" outlineLevel="0" collapsed="false">
      <c r="A70" s="76" t="n">
        <v>34.65</v>
      </c>
      <c r="B70" s="77" t="n">
        <f aca="false">IF(A70-$E$3&lt;0,0,A70-$E$3)</f>
        <v>3.11</v>
      </c>
      <c r="C70" s="70" t="n">
        <v>0</v>
      </c>
      <c r="D70" s="78" t="n">
        <v>1.64675297687491</v>
      </c>
      <c r="E70" s="78" t="n">
        <v>3.27035685601794</v>
      </c>
      <c r="F70" s="78" t="n">
        <v>4.87082093931577</v>
      </c>
      <c r="G70" s="78" t="n">
        <v>6.42233611013998</v>
      </c>
      <c r="H70" s="78" t="n">
        <v>7.93411560560183</v>
      </c>
      <c r="I70" s="78" t="n">
        <v>9.40875258575173</v>
      </c>
      <c r="J70" s="78" t="n">
        <v>10.8855328320187</v>
      </c>
      <c r="K70" s="78" t="n">
        <v>12.3488841945561</v>
      </c>
      <c r="L70" s="78" t="n">
        <v>13.7893155932009</v>
      </c>
      <c r="M70" s="78" t="n">
        <v>15.206826194519</v>
      </c>
      <c r="N70" s="78" t="n">
        <v>16.6014131046128</v>
      </c>
      <c r="O70" s="78" t="n">
        <v>17.9730712491748</v>
      </c>
      <c r="P70" s="78" t="n">
        <v>19.3302525999293</v>
      </c>
      <c r="Q70" s="78" t="n">
        <v>20.6728305726399</v>
      </c>
      <c r="R70" s="78" t="n">
        <v>21.994595708539</v>
      </c>
      <c r="S70" s="78" t="n">
        <v>23.2954987404681</v>
      </c>
      <c r="T70" s="78" t="n">
        <v>24.575486978664</v>
      </c>
      <c r="U70" s="78" t="n">
        <v>25.8345041022759</v>
      </c>
      <c r="V70" s="78" t="n">
        <v>27.0724899337801</v>
      </c>
      <c r="W70" s="78" t="n">
        <v>28.2893801944783</v>
      </c>
      <c r="X70" s="78" t="n">
        <v>29.4851062390301</v>
      </c>
      <c r="Y70" s="78" t="n">
        <v>30.6595947666956</v>
      </c>
      <c r="Z70" s="78" t="n">
        <v>31.8127675066397</v>
      </c>
      <c r="AA70" s="78" t="n">
        <v>32.9445408742795</v>
      </c>
      <c r="AB70" s="78" t="n">
        <v>34.0548255952162</v>
      </c>
      <c r="AC70" s="78" t="n">
        <v>35.1435262927788</v>
      </c>
      <c r="AD70" s="78" t="n">
        <v>36.2105410346003</v>
      </c>
      <c r="AE70" s="78" t="n">
        <v>37.2557608329263</v>
      </c>
      <c r="AF70" s="78" t="n">
        <v>38.2790690925018</v>
      </c>
      <c r="AG70" s="78" t="n">
        <v>39.2803409988543</v>
      </c>
      <c r="AH70" s="78" t="n">
        <v>40.2594428385621</v>
      </c>
      <c r="AI70" s="78" t="n">
        <v>41.216231241608</v>
      </c>
      <c r="AJ70" s="78" t="n">
        <v>42.1505523341093</v>
      </c>
      <c r="AK70" s="78" t="n">
        <v>43.0622407875036</v>
      </c>
      <c r="AL70" s="78" t="n">
        <v>43.9511187475493</v>
      </c>
      <c r="AM70" s="78" t="n">
        <v>44.8169946231298</v>
      </c>
      <c r="AN70" s="78" t="n">
        <v>45.659661710642</v>
      </c>
      <c r="AO70" s="78" t="n">
        <v>46.4788966244632</v>
      </c>
      <c r="AP70" s="78" t="n">
        <v>47.2744574972822</v>
      </c>
      <c r="AQ70" s="78" t="n">
        <v>48.0460819054988</v>
      </c>
      <c r="AR70" s="78" t="n">
        <v>48.7934844638112</v>
      </c>
      <c r="AS70" s="78" t="n">
        <v>49.5163540186331</v>
      </c>
      <c r="AT70" s="78" t="n">
        <v>50.2143503508713</v>
      </c>
      <c r="AU70" s="78" t="n">
        <v>50.9462792180514</v>
      </c>
      <c r="AV70" s="78" t="n">
        <v>51.7248925660876</v>
      </c>
      <c r="AW70" s="78" t="n">
        <v>52.4811883256074</v>
      </c>
      <c r="AX70" s="78" t="n">
        <v>53.2144873765953</v>
      </c>
      <c r="AY70" s="78" t="n">
        <v>53.9240445270862</v>
      </c>
      <c r="AZ70" s="78" t="n">
        <v>54.6090370449511</v>
      </c>
      <c r="BA70" s="78" t="n">
        <v>55.2685501915093</v>
      </c>
      <c r="BB70" s="78" t="n">
        <v>55.9015586663658</v>
      </c>
      <c r="BC70" s="78" t="n">
        <v>56.5069023445114</v>
      </c>
      <c r="BD70" s="78" t="n">
        <v>57.0832538259888</v>
      </c>
      <c r="BE70" s="78" t="n">
        <v>57.6290738575785</v>
      </c>
      <c r="BF70" s="78" t="n">
        <v>58.1425480826074</v>
      </c>
      <c r="BG70" s="78" t="n">
        <v>58.6214936526001</v>
      </c>
      <c r="BH70" s="78" t="n">
        <v>59.0632142166762</v>
      </c>
      <c r="BI70" s="78" t="n">
        <v>59.4642593992401</v>
      </c>
      <c r="BJ70" s="78" t="n">
        <v>59.8199880106074</v>
      </c>
      <c r="BK70" s="78" t="n">
        <v>60.1236612214436</v>
      </c>
      <c r="BL70" s="78" t="n">
        <v>60.3640861948533</v>
      </c>
      <c r="BM70" s="78" t="n">
        <v>60.5152427176074</v>
      </c>
      <c r="BN70" s="78"/>
      <c r="BO70" s="90"/>
      <c r="BP70" s="90"/>
      <c r="BQ70" s="90"/>
      <c r="BR70" s="90"/>
      <c r="BS70" s="90"/>
      <c r="BT70" s="90"/>
      <c r="BU70" s="118"/>
      <c r="BV70" s="66" t="n">
        <f aca="false">MAX(C70:BU70)</f>
        <v>60.5152427176074</v>
      </c>
    </row>
    <row r="71" customFormat="false" ht="14.1" hidden="false" customHeight="true" outlineLevel="0" collapsed="false">
      <c r="A71" s="76" t="n">
        <v>34.7</v>
      </c>
      <c r="B71" s="77" t="n">
        <f aca="false">IF(A71-$E$3&lt;0,0,A71-$E$3)</f>
        <v>3.16</v>
      </c>
      <c r="C71" s="70" t="n">
        <v>0</v>
      </c>
      <c r="D71" s="78" t="n">
        <v>1.65854211837606</v>
      </c>
      <c r="E71" s="78" t="n">
        <v>3.29414071803764</v>
      </c>
      <c r="F71" s="78" t="n">
        <v>4.90680490540231</v>
      </c>
      <c r="G71" s="78" t="n">
        <v>6.47238599120513</v>
      </c>
      <c r="H71" s="78" t="n">
        <v>7.99748934139922</v>
      </c>
      <c r="I71" s="78" t="n">
        <v>9.4857653525</v>
      </c>
      <c r="J71" s="78" t="n">
        <v>10.971196058806</v>
      </c>
      <c r="K71" s="78" t="n">
        <v>12.4475988063213</v>
      </c>
      <c r="L71" s="78" t="n">
        <v>13.9012852557204</v>
      </c>
      <c r="M71" s="78" t="n">
        <v>15.3322548562945</v>
      </c>
      <c r="N71" s="78" t="n">
        <v>16.7405050950824</v>
      </c>
      <c r="O71" s="78" t="n">
        <v>18.1260313847506</v>
      </c>
      <c r="P71" s="78" t="n">
        <v>19.4942218477769</v>
      </c>
      <c r="Q71" s="78" t="n">
        <v>20.8507320317727</v>
      </c>
      <c r="R71" s="78" t="n">
        <v>22.1866247338383</v>
      </c>
      <c r="S71" s="78" t="n">
        <v>23.5018526368968</v>
      </c>
      <c r="T71" s="78" t="n">
        <v>24.796365183522</v>
      </c>
      <c r="U71" s="78" t="n">
        <v>26.0701083826973</v>
      </c>
      <c r="V71" s="78" t="n">
        <v>27.323024601067</v>
      </c>
      <c r="W71" s="78" t="n">
        <v>28.5550523370744</v>
      </c>
      <c r="X71" s="78" t="n">
        <v>29.7661259761737</v>
      </c>
      <c r="Y71" s="78" t="n">
        <v>30.9561755250667</v>
      </c>
      <c r="Z71" s="78" t="n">
        <v>32.1251263226377</v>
      </c>
      <c r="AA71" s="78" t="n">
        <v>33.27289872494</v>
      </c>
      <c r="AB71" s="78" t="n">
        <v>34.3994077612148</v>
      </c>
      <c r="AC71" s="78" t="n">
        <v>35.5045627574824</v>
      </c>
      <c r="AD71" s="78" t="n">
        <v>36.5882669237343</v>
      </c>
      <c r="AE71" s="78" t="n">
        <v>37.650416900146</v>
      </c>
      <c r="AF71" s="78" t="n">
        <v>38.6909022570124</v>
      </c>
      <c r="AG71" s="78" t="n">
        <v>39.7096049422478</v>
      </c>
      <c r="AH71" s="78" t="n">
        <v>40.7063986692745</v>
      </c>
      <c r="AI71" s="78" t="n">
        <v>41.6811482368855</v>
      </c>
      <c r="AJ71" s="78" t="n">
        <v>42.6337087711845</v>
      </c>
      <c r="AK71" s="78" t="n">
        <v>43.5639248778966</v>
      </c>
      <c r="AL71" s="78" t="n">
        <v>44.4716296911296</v>
      </c>
      <c r="AM71" s="78" t="n">
        <v>45.3566438019512</v>
      </c>
      <c r="AN71" s="78" t="n">
        <v>46.2187740467719</v>
      </c>
      <c r="AO71" s="78" t="n">
        <v>47.0578121313249</v>
      </c>
      <c r="AP71" s="78" t="n">
        <v>47.873533060741</v>
      </c>
      <c r="AQ71" s="78" t="n">
        <v>48.6656933395191</v>
      </c>
      <c r="AR71" s="78" t="n">
        <v>49.4340288966099</v>
      </c>
      <c r="AS71" s="78" t="n">
        <v>50.1782526797508</v>
      </c>
      <c r="AT71" s="78" t="n">
        <v>50.8980518487239</v>
      </c>
      <c r="AU71" s="78" t="n">
        <v>51.5930844781029</v>
      </c>
      <c r="AV71" s="78" t="n">
        <v>52.3618763261481</v>
      </c>
      <c r="AW71" s="78" t="n">
        <v>53.1397485098488</v>
      </c>
      <c r="AX71" s="78" t="n">
        <v>53.8953243492112</v>
      </c>
      <c r="AY71" s="78" t="n">
        <v>54.6279253706761</v>
      </c>
      <c r="AZ71" s="78" t="n">
        <v>55.336807091629</v>
      </c>
      <c r="BA71" s="78" t="n">
        <v>56.021147563102</v>
      </c>
      <c r="BB71" s="78" t="n">
        <v>56.6800329171567</v>
      </c>
      <c r="BC71" s="78" t="n">
        <v>57.3124388293846</v>
      </c>
      <c r="BD71" s="78" t="n">
        <v>57.9172062791029</v>
      </c>
      <c r="BE71" s="78" t="n">
        <v>58.4930091299103</v>
      </c>
      <c r="BF71" s="78" t="n">
        <v>59.038309593807</v>
      </c>
      <c r="BG71" s="78" t="n">
        <v>59.5512950412112</v>
      </c>
      <c r="BH71" s="78" t="n">
        <v>60.0297847015075</v>
      </c>
      <c r="BI71" s="78" t="n">
        <v>60.4710847904797</v>
      </c>
      <c r="BJ71" s="78" t="n">
        <v>60.8717482169551</v>
      </c>
      <c r="BK71" s="78" t="n">
        <v>61.2271382092112</v>
      </c>
      <c r="BL71" s="78" t="n">
        <v>61.530522352625</v>
      </c>
      <c r="BM71" s="78" t="n">
        <v>61.7707184647956</v>
      </c>
      <c r="BN71" s="78" t="n">
        <v>61.9217311012112</v>
      </c>
      <c r="BO71" s="78"/>
      <c r="BP71" s="90"/>
      <c r="BQ71" s="90"/>
      <c r="BR71" s="90"/>
      <c r="BS71" s="90"/>
      <c r="BT71" s="90"/>
      <c r="BU71" s="118"/>
      <c r="BV71" s="66" t="n">
        <f aca="false">MAX(C71:BU71)</f>
        <v>61.9217311012112</v>
      </c>
    </row>
    <row r="72" customFormat="false" ht="14.1" hidden="false" customHeight="true" outlineLevel="0" collapsed="false">
      <c r="A72" s="76" t="n">
        <v>34.75</v>
      </c>
      <c r="B72" s="77" t="n">
        <f aca="false">IF(A72-$E$3&lt;0,0,A72-$E$3)</f>
        <v>3.21</v>
      </c>
      <c r="C72" s="70" t="n">
        <v>0</v>
      </c>
      <c r="D72" s="78" t="n">
        <v>1.67019922017841</v>
      </c>
      <c r="E72" s="78" t="n">
        <v>3.31765585288447</v>
      </c>
      <c r="F72" s="78" t="n">
        <v>4.94237881535035</v>
      </c>
      <c r="G72" s="78" t="n">
        <v>6.52185051292125</v>
      </c>
      <c r="H72" s="78" t="n">
        <v>8.06011359749299</v>
      </c>
      <c r="I72" s="78" t="n">
        <v>9.56185777568532</v>
      </c>
      <c r="J72" s="78" t="n">
        <v>11.0558510485326</v>
      </c>
      <c r="K72" s="78" t="n">
        <v>12.5451427249518</v>
      </c>
      <c r="L72" s="78" t="n">
        <v>14.0119171325661</v>
      </c>
      <c r="M72" s="78" t="n">
        <v>15.4561739800937</v>
      </c>
      <c r="N72" s="78" t="n">
        <v>16.8779111058647</v>
      </c>
      <c r="O72" s="78" t="n">
        <v>18.2771243728889</v>
      </c>
      <c r="P72" s="78" t="n">
        <v>19.6561864384556</v>
      </c>
      <c r="Q72" s="78" t="n">
        <v>21.0264434448782</v>
      </c>
      <c r="R72" s="78" t="n">
        <v>22.3762734895641</v>
      </c>
      <c r="S72" s="78" t="n">
        <v>23.7056310908323</v>
      </c>
      <c r="T72" s="78" t="n">
        <v>25.0144676957747</v>
      </c>
      <c r="U72" s="78" t="n">
        <v>26.3027315008615</v>
      </c>
      <c r="V72" s="78" t="n">
        <v>27.570367258458</v>
      </c>
      <c r="W72" s="78" t="n">
        <v>28.8173160678245</v>
      </c>
      <c r="X72" s="78" t="n">
        <v>30.0435151489942</v>
      </c>
      <c r="Y72" s="78" t="n">
        <v>31.2488975977161</v>
      </c>
      <c r="Z72" s="78" t="n">
        <v>32.4333921194132</v>
      </c>
      <c r="AA72" s="78" t="n">
        <v>33.5969227398298</v>
      </c>
      <c r="AB72" s="78" t="n">
        <v>34.7394084897209</v>
      </c>
      <c r="AC72" s="78" t="n">
        <v>35.8607630605628</v>
      </c>
      <c r="AD72" s="78" t="n">
        <v>36.9608944278278</v>
      </c>
      <c r="AE72" s="78" t="n">
        <v>38.039704437849</v>
      </c>
      <c r="AF72" s="78" t="n">
        <v>39.0970883536965</v>
      </c>
      <c r="AG72" s="78" t="n">
        <v>40.1329343547661</v>
      </c>
      <c r="AH72" s="78" t="n">
        <v>41.1471229839247</v>
      </c>
      <c r="AI72" s="78" t="n">
        <v>42.139526535035</v>
      </c>
      <c r="AJ72" s="78" t="n">
        <v>43.1100083724477</v>
      </c>
      <c r="AK72" s="78" t="n">
        <v>44.0584221725665</v>
      </c>
      <c r="AL72" s="78" t="n">
        <v>44.9846110757781</v>
      </c>
      <c r="AM72" s="78" t="n">
        <v>45.8884067348347</v>
      </c>
      <c r="AN72" s="78" t="n">
        <v>46.7696282430537</v>
      </c>
      <c r="AO72" s="78" t="n">
        <v>47.6280809223334</v>
      </c>
      <c r="AP72" s="78" t="n">
        <v>48.463554946779</v>
      </c>
      <c r="AQ72" s="78" t="n">
        <v>49.2758237724494</v>
      </c>
      <c r="AR72" s="78" t="n">
        <v>50.0646423370351</v>
      </c>
      <c r="AS72" s="78" t="n">
        <v>50.8297449847005</v>
      </c>
      <c r="AT72" s="78" t="n">
        <v>51.5708430602523</v>
      </c>
      <c r="AU72" s="78" t="n">
        <v>52.2876221023311</v>
      </c>
      <c r="AV72" s="78" t="n">
        <v>52.9875166373902</v>
      </c>
      <c r="AW72" s="78" t="n">
        <v>53.786301668757</v>
      </c>
      <c r="AX72" s="78" t="n">
        <v>54.5634326881222</v>
      </c>
      <c r="AY72" s="78" t="n">
        <v>55.3182886073272</v>
      </c>
      <c r="AZ72" s="78" t="n">
        <v>56.0501915992692</v>
      </c>
      <c r="BA72" s="78" t="n">
        <v>56.7583978906841</v>
      </c>
      <c r="BB72" s="78" t="n">
        <v>57.4420863157651</v>
      </c>
      <c r="BC72" s="78" t="n">
        <v>58.1003438773163</v>
      </c>
      <c r="BD72" s="78" t="n">
        <v>58.7321472269156</v>
      </c>
      <c r="BE72" s="78" t="n">
        <v>59.3363384482067</v>
      </c>
      <c r="BF72" s="78" t="n">
        <v>59.9115926683441</v>
      </c>
      <c r="BG72" s="78" t="n">
        <v>60.4563735645477</v>
      </c>
      <c r="BH72" s="78" t="n">
        <v>60.9688702343272</v>
      </c>
      <c r="BI72" s="78" t="n">
        <v>61.4469039849271</v>
      </c>
      <c r="BJ72" s="78" t="n">
        <v>61.8877835987955</v>
      </c>
      <c r="BK72" s="78" t="n">
        <v>62.2880652691823</v>
      </c>
      <c r="BL72" s="78" t="n">
        <v>62.6431166423272</v>
      </c>
      <c r="BM72" s="78" t="n">
        <v>62.9462117183187</v>
      </c>
      <c r="BN72" s="78" t="n">
        <v>63.1861789692501</v>
      </c>
      <c r="BO72" s="78" t="n">
        <v>63.3370477193272</v>
      </c>
      <c r="BP72" s="78"/>
      <c r="BQ72" s="90"/>
      <c r="BR72" s="90"/>
      <c r="BS72" s="90"/>
      <c r="BT72" s="90"/>
      <c r="BU72" s="118"/>
      <c r="BV72" s="66" t="n">
        <f aca="false">MAX(C72:BU72)</f>
        <v>63.3370477193272</v>
      </c>
    </row>
    <row r="73" customFormat="false" ht="14.1" hidden="false" customHeight="true" outlineLevel="0" collapsed="false">
      <c r="A73" s="76" t="n">
        <v>34.8</v>
      </c>
      <c r="B73" s="77" t="n">
        <f aca="false">IF(A73-$E$3&lt;0,0,A73-$E$3)</f>
        <v>3.26</v>
      </c>
      <c r="C73" s="70" t="n">
        <v>0</v>
      </c>
      <c r="D73" s="78" t="n">
        <v>1.68172709844459</v>
      </c>
      <c r="E73" s="78" t="n">
        <v>3.34090807035935</v>
      </c>
      <c r="F73" s="78" t="n">
        <v>4.97755164981219</v>
      </c>
      <c r="G73" s="78" t="n">
        <v>6.5707429723506</v>
      </c>
      <c r="H73" s="78" t="n">
        <v>8.12200565330694</v>
      </c>
      <c r="I73" s="78" t="n">
        <v>9.63705136044149</v>
      </c>
      <c r="J73" s="78" t="n">
        <v>11.1395209376636</v>
      </c>
      <c r="K73" s="78" t="n">
        <v>12.6415430985272</v>
      </c>
      <c r="L73" s="78" t="n">
        <v>14.1212425630308</v>
      </c>
      <c r="M73" s="78" t="n">
        <v>15.5786192780347</v>
      </c>
      <c r="N73" s="78" t="n">
        <v>17.0136714060447</v>
      </c>
      <c r="O73" s="78" t="n">
        <v>18.4263952268884</v>
      </c>
      <c r="P73" s="78" t="n">
        <v>19.8167850324917</v>
      </c>
      <c r="Q73" s="78" t="n">
        <v>21.200018356893</v>
      </c>
      <c r="R73" s="78" t="n">
        <v>22.5636007237935</v>
      </c>
      <c r="S73" s="78" t="n">
        <v>23.9068982700347</v>
      </c>
      <c r="T73" s="78" t="n">
        <v>25.2298643294173</v>
      </c>
      <c r="U73" s="78" t="n">
        <v>26.5324491548992</v>
      </c>
      <c r="V73" s="78" t="n">
        <v>27.81459973898</v>
      </c>
      <c r="W73" s="78" t="n">
        <v>29.0762596199882</v>
      </c>
      <c r="X73" s="78" t="n">
        <v>30.3173686728449</v>
      </c>
      <c r="Y73" s="78" t="n">
        <v>31.5378628826968</v>
      </c>
      <c r="Z73" s="78" t="n">
        <v>32.7376740996066</v>
      </c>
      <c r="AA73" s="78" t="n">
        <v>33.9167297722503</v>
      </c>
      <c r="AB73" s="78" t="n">
        <v>35.0749526582947</v>
      </c>
      <c r="AC73" s="78" t="n">
        <v>36.2122605088089</v>
      </c>
      <c r="AD73" s="78" t="n">
        <v>37.3285657236883</v>
      </c>
      <c r="AE73" s="78" t="n">
        <v>38.423774974634</v>
      </c>
      <c r="AF73" s="78" t="n">
        <v>39.4977887917142</v>
      </c>
      <c r="AG73" s="78" t="n">
        <v>40.5505011089283</v>
      </c>
      <c r="AH73" s="78" t="n">
        <v>41.5817987634763</v>
      </c>
      <c r="AI73" s="78" t="n">
        <v>42.5915609425776</v>
      </c>
      <c r="AJ73" s="78" t="n">
        <v>43.5796585706633</v>
      </c>
      <c r="AK73" s="78" t="n">
        <v>44.5459536285312</v>
      </c>
      <c r="AL73" s="78" t="n">
        <v>45.4902983945702</v>
      </c>
      <c r="AM73" s="78" t="n">
        <v>46.4125345963498</v>
      </c>
      <c r="AN73" s="78" t="n">
        <v>47.3124924586647</v>
      </c>
      <c r="AO73" s="78" t="n">
        <v>48.1899896314033</v>
      </c>
      <c r="AP73" s="78" t="n">
        <v>49.0448299772449</v>
      </c>
      <c r="AQ73" s="78" t="n">
        <v>49.8768021949863</v>
      </c>
      <c r="AR73" s="78" t="n">
        <v>50.6856782490203</v>
      </c>
      <c r="AS73" s="78" t="n">
        <v>51.4712115687855</v>
      </c>
      <c r="AT73" s="78" t="n">
        <v>52.2331349734407</v>
      </c>
      <c r="AU73" s="78" t="n">
        <v>52.9711582659454</v>
      </c>
      <c r="AV73" s="78" t="n">
        <v>53.6849654262749</v>
      </c>
      <c r="AW73" s="78" t="n">
        <v>54.4214080302975</v>
      </c>
      <c r="AX73" s="78" t="n">
        <v>55.2194312454941</v>
      </c>
      <c r="AY73" s="78" t="n">
        <v>55.9958211005237</v>
      </c>
      <c r="AZ73" s="78" t="n">
        <v>56.7499570995713</v>
      </c>
      <c r="BA73" s="78" t="n">
        <v>57.4811620619905</v>
      </c>
      <c r="BB73" s="78" t="n">
        <v>58.1886929238673</v>
      </c>
      <c r="BC73" s="78" t="n">
        <v>58.8717293025563</v>
      </c>
      <c r="BD73" s="78" t="n">
        <v>59.529359071604</v>
      </c>
      <c r="BE73" s="78" t="n">
        <v>60.1605598585747</v>
      </c>
      <c r="BF73" s="78" t="n">
        <v>60.7641748514385</v>
      </c>
      <c r="BG73" s="78" t="n">
        <v>61.338880440906</v>
      </c>
      <c r="BH73" s="78" t="n">
        <v>61.8831417694165</v>
      </c>
      <c r="BI73" s="78" t="n">
        <v>62.3951496615713</v>
      </c>
      <c r="BJ73" s="78" t="n">
        <v>62.8727275024748</v>
      </c>
      <c r="BK73" s="78" t="n">
        <v>63.3131866412394</v>
      </c>
      <c r="BL73" s="78" t="n">
        <v>63.7130865555376</v>
      </c>
      <c r="BM73" s="78" t="n">
        <v>64.0677993095713</v>
      </c>
      <c r="BN73" s="78" t="n">
        <v>64.3706053181404</v>
      </c>
      <c r="BO73" s="78" t="n">
        <v>64.6103437078327</v>
      </c>
      <c r="BP73" s="78" t="n">
        <v>64.7610685715713</v>
      </c>
      <c r="BQ73" s="78"/>
      <c r="BR73" s="90"/>
      <c r="BS73" s="90"/>
      <c r="BT73" s="90"/>
      <c r="BU73" s="118"/>
      <c r="BV73" s="66" t="n">
        <f aca="false">MAX(C73:BU73)</f>
        <v>64.7610685715713</v>
      </c>
    </row>
    <row r="74" customFormat="false" ht="14.1" hidden="false" customHeight="true" outlineLevel="0" collapsed="false">
      <c r="A74" s="76" t="n">
        <v>34.85</v>
      </c>
      <c r="B74" s="77" t="n">
        <f aca="false">IF(A74-$E$3&lt;0,0,A74-$E$3)</f>
        <v>3.31</v>
      </c>
      <c r="C74" s="70" t="n">
        <v>0</v>
      </c>
      <c r="D74" s="78" t="n">
        <v>1.69312846268117</v>
      </c>
      <c r="E74" s="78" t="n">
        <v>3.36390295756715</v>
      </c>
      <c r="F74" s="78" t="n">
        <v>5.01233204133235</v>
      </c>
      <c r="G74" s="78" t="n">
        <v>6.61907613630804</v>
      </c>
      <c r="H74" s="78" t="n">
        <v>8.18318209174998</v>
      </c>
      <c r="I74" s="78" t="n">
        <v>9.71136673699433</v>
      </c>
      <c r="J74" s="78" t="n">
        <v>11.2222279307081</v>
      </c>
      <c r="K74" s="78" t="n">
        <v>12.7368259724132</v>
      </c>
      <c r="L74" s="78" t="n">
        <v>14.2292916032252</v>
      </c>
      <c r="M74" s="78" t="n">
        <v>15.6996249886796</v>
      </c>
      <c r="N74" s="78" t="n">
        <v>17.1478245906239</v>
      </c>
      <c r="O74" s="78" t="n">
        <v>18.5738870749813</v>
      </c>
      <c r="P74" s="78" t="n">
        <v>19.9778072131581</v>
      </c>
      <c r="Q74" s="78" t="n">
        <v>21.3715080356321</v>
      </c>
      <c r="R74" s="78" t="n">
        <v>22.7486626657037</v>
      </c>
      <c r="S74" s="78" t="n">
        <v>24.1057155680656</v>
      </c>
      <c r="T74" s="78" t="n">
        <v>25.4426218544692</v>
      </c>
      <c r="U74" s="78" t="n">
        <v>26.7593337136025</v>
      </c>
      <c r="V74" s="78" t="n">
        <v>28.0558002440977</v>
      </c>
      <c r="W74" s="78" t="n">
        <v>29.3319672747067</v>
      </c>
      <c r="X74" s="78" t="n">
        <v>30.5877771703731</v>
      </c>
      <c r="Y74" s="78" t="n">
        <v>31.8231686227728</v>
      </c>
      <c r="Z74" s="78" t="n">
        <v>33.0380764237175</v>
      </c>
      <c r="AA74" s="78" t="n">
        <v>34.2324312196076</v>
      </c>
      <c r="AB74" s="78" t="n">
        <v>35.4061592448856</v>
      </c>
      <c r="AC74" s="78" t="n">
        <v>36.5591820321611</v>
      </c>
      <c r="AD74" s="78" t="n">
        <v>37.691416096363</v>
      </c>
      <c r="AE74" s="78" t="n">
        <v>38.802772589897</v>
      </c>
      <c r="AF74" s="78" t="n">
        <v>39.8931569253498</v>
      </c>
      <c r="AG74" s="78" t="n">
        <v>40.9624683617704</v>
      </c>
      <c r="AH74" s="78" t="n">
        <v>42.0105995499454</v>
      </c>
      <c r="AI74" s="78" t="n">
        <v>43.0374360313751</v>
      </c>
      <c r="AJ74" s="78" t="n">
        <v>44.042855684793</v>
      </c>
      <c r="AK74" s="78" t="n">
        <v>45.0267281130549</v>
      </c>
      <c r="AL74" s="78" t="n">
        <v>45.9889139619884</v>
      </c>
      <c r="AM74" s="78" t="n">
        <v>46.929264161311</v>
      </c>
      <c r="AN74" s="78" t="n">
        <v>47.8476190759161</v>
      </c>
      <c r="AO74" s="78" t="n">
        <v>48.7438075536192</v>
      </c>
      <c r="AP74" s="78" t="n">
        <v>49.6176458527391</v>
      </c>
      <c r="AQ74" s="78" t="n">
        <v>50.4689364295233</v>
      </c>
      <c r="AR74" s="78" t="n">
        <v>51.2974665612282</v>
      </c>
      <c r="AS74" s="78" t="n">
        <v>52.1030067753845</v>
      </c>
      <c r="AT74" s="78" t="n">
        <v>52.885309049082</v>
      </c>
      <c r="AU74" s="78" t="n">
        <v>53.644104733545</v>
      </c>
      <c r="AV74" s="78" t="n">
        <v>54.3791021482016</v>
      </c>
      <c r="AW74" s="78" t="n">
        <v>55.0899837740067</v>
      </c>
      <c r="AX74" s="78" t="n">
        <v>55.8638820978195</v>
      </c>
      <c r="AY74" s="78" t="n">
        <v>56.6611434968457</v>
      </c>
      <c r="AZ74" s="78" t="n">
        <v>57.4367921875399</v>
      </c>
      <c r="BA74" s="78" t="n">
        <v>58.1902082664301</v>
      </c>
      <c r="BB74" s="78" t="n">
        <v>58.9207151993263</v>
      </c>
      <c r="BC74" s="78" t="n">
        <v>59.6275706316652</v>
      </c>
      <c r="BD74" s="78" t="n">
        <v>60.3099549639621</v>
      </c>
      <c r="BE74" s="78" t="n">
        <v>60.9669569405063</v>
      </c>
      <c r="BF74" s="78" t="n">
        <v>61.5975551648484</v>
      </c>
      <c r="BG74" s="78" t="n">
        <v>62.200593929285</v>
      </c>
      <c r="BH74" s="78" t="n">
        <v>62.7747508880825</v>
      </c>
      <c r="BI74" s="78" t="n">
        <v>63.3184926488999</v>
      </c>
      <c r="BJ74" s="78" t="n">
        <v>63.8300117634301</v>
      </c>
      <c r="BK74" s="78" t="n">
        <v>64.3071336946371</v>
      </c>
      <c r="BL74" s="78" t="n">
        <v>64.7471723582979</v>
      </c>
      <c r="BM74" s="78" t="n">
        <v>65.1466905165076</v>
      </c>
      <c r="BN74" s="78" t="n">
        <v>65.5010646514301</v>
      </c>
      <c r="BO74" s="78" t="n">
        <v>65.8035815925769</v>
      </c>
      <c r="BP74" s="78" t="n">
        <v>66.0430911210299</v>
      </c>
      <c r="BQ74" s="78" t="n">
        <v>66.1936720984301</v>
      </c>
      <c r="BR74" s="78"/>
      <c r="BS74" s="90"/>
      <c r="BT74" s="90"/>
      <c r="BU74" s="118"/>
      <c r="BV74" s="66" t="n">
        <f aca="false">MAX(C74:BU74)</f>
        <v>66.1936720984301</v>
      </c>
    </row>
    <row r="75" customFormat="false" ht="14.1" hidden="false" customHeight="true" outlineLevel="0" collapsed="false">
      <c r="A75" s="76" t="n">
        <v>34.9</v>
      </c>
      <c r="B75" s="77" t="n">
        <f aca="false">IF(A75-$E$3&lt;0,0,A75-$E$3)</f>
        <v>3.36</v>
      </c>
      <c r="C75" s="70" t="n">
        <v>0</v>
      </c>
      <c r="D75" s="78" t="n">
        <v>1.70440592137448</v>
      </c>
      <c r="E75" s="78" t="n">
        <v>3.38664589081737</v>
      </c>
      <c r="F75" s="78" t="n">
        <v>5.04672829314246</v>
      </c>
      <c r="G75" s="78" t="n">
        <v>6.66686227066969</v>
      </c>
      <c r="H75" s="78" t="n">
        <v>8.24365883804025</v>
      </c>
      <c r="I75" s="78" t="n">
        <v>9.78482370976452</v>
      </c>
      <c r="J75" s="78" t="n">
        <v>11.303993352278</v>
      </c>
      <c r="K75" s="78" t="n">
        <v>12.8310163513064</v>
      </c>
      <c r="L75" s="78" t="n">
        <v>14.336093098781</v>
      </c>
      <c r="M75" s="78" t="n">
        <v>15.8192239610878</v>
      </c>
      <c r="N75" s="78" t="n">
        <v>17.2804076766456</v>
      </c>
      <c r="O75" s="78" t="n">
        <v>18.719641269283</v>
      </c>
      <c r="P75" s="78" t="n">
        <v>20.1369199557547</v>
      </c>
      <c r="Q75" s="78" t="n">
        <v>21.5409616057111</v>
      </c>
      <c r="R75" s="78" t="n">
        <v>22.931513174913</v>
      </c>
      <c r="S75" s="78" t="n">
        <v>24.3021417701459</v>
      </c>
      <c r="T75" s="78" t="n">
        <v>25.652804180554</v>
      </c>
      <c r="U75" s="78" t="n">
        <v>26.9834544190597</v>
      </c>
      <c r="V75" s="78" t="n">
        <v>28.2940435668845</v>
      </c>
      <c r="W75" s="78" t="n">
        <v>29.5845196063658</v>
      </c>
      <c r="X75" s="78" t="n">
        <v>30.8548272409356</v>
      </c>
      <c r="Y75" s="78" t="n">
        <v>32.1049077009893</v>
      </c>
      <c r="Z75" s="78" t="n">
        <v>33.3346985342171</v>
      </c>
      <c r="AA75" s="78" t="n">
        <v>34.5441333787919</v>
      </c>
      <c r="AB75" s="78" t="n">
        <v>35.7331417176004</v>
      </c>
      <c r="AC75" s="78" t="n">
        <v>36.9016486114668</v>
      </c>
      <c r="AD75" s="78" t="n">
        <v>38.0495744090433</v>
      </c>
      <c r="AE75" s="78" t="n">
        <v>39.1768344307207</v>
      </c>
      <c r="AF75" s="78" t="n">
        <v>40.2833386235368</v>
      </c>
      <c r="AG75" s="78" t="n">
        <v>41.368991183628</v>
      </c>
      <c r="AH75" s="78" t="n">
        <v>42.4336901422494</v>
      </c>
      <c r="AI75" s="78" t="n">
        <v>43.477326910786</v>
      </c>
      <c r="AJ75" s="78" t="n">
        <v>44.4997857794584</v>
      </c>
      <c r="AK75" s="78" t="n">
        <v>45.5009433635705</v>
      </c>
      <c r="AL75" s="78" t="n">
        <v>46.4806679901225</v>
      </c>
      <c r="AM75" s="78" t="n">
        <v>47.4388190163857</v>
      </c>
      <c r="AN75" s="78" t="n">
        <v>48.375246070547</v>
      </c>
      <c r="AO75" s="78" t="n">
        <v>49.289788202726</v>
      </c>
      <c r="AP75" s="78" t="n">
        <v>50.1822729324618</v>
      </c>
      <c r="AQ75" s="78" t="n">
        <v>51.0525151760475</v>
      </c>
      <c r="AR75" s="78" t="n">
        <v>51.9003160337299</v>
      </c>
      <c r="AS75" s="78" t="n">
        <v>52.7254614125923</v>
      </c>
      <c r="AT75" s="78" t="n">
        <v>53.5277204556605</v>
      </c>
      <c r="AU75" s="78" t="n">
        <v>54.3068437410834</v>
      </c>
      <c r="AV75" s="78" t="n">
        <v>55.0625612066739</v>
      </c>
      <c r="AW75" s="78" t="n">
        <v>55.7945797440409</v>
      </c>
      <c r="AX75" s="78" t="n">
        <v>56.5025803921015</v>
      </c>
      <c r="AY75" s="78" t="n">
        <v>57.3148196319792</v>
      </c>
      <c r="AZ75" s="78" t="n">
        <v>58.1113192148351</v>
      </c>
      <c r="BA75" s="78" t="n">
        <v>58.8862267411937</v>
      </c>
      <c r="BB75" s="78" t="n">
        <v>59.6389228999266</v>
      </c>
      <c r="BC75" s="78" t="n">
        <v>60.3687318032999</v>
      </c>
      <c r="BD75" s="78" t="n">
        <v>61.0749118061007</v>
      </c>
      <c r="BE75" s="78" t="n">
        <v>61.7566440920057</v>
      </c>
      <c r="BF75" s="78" t="n">
        <v>62.4130182760463</v>
      </c>
      <c r="BG75" s="78" t="n">
        <v>63.0430139377599</v>
      </c>
      <c r="BH75" s="78" t="n">
        <v>63.6454764737692</v>
      </c>
      <c r="BI75" s="78" t="n">
        <v>64.2190848018967</v>
      </c>
      <c r="BJ75" s="78" t="n">
        <v>64.7623069950211</v>
      </c>
      <c r="BK75" s="78" t="n">
        <v>65.2733373319266</v>
      </c>
      <c r="BL75" s="78" t="n">
        <v>65.7500033534372</v>
      </c>
      <c r="BM75" s="78" t="n">
        <v>66.1896215419941</v>
      </c>
      <c r="BN75" s="78" t="n">
        <v>66.5887579441152</v>
      </c>
      <c r="BO75" s="78" t="n">
        <v>66.9427934599266</v>
      </c>
      <c r="BP75" s="78" t="n">
        <v>67.245021333651</v>
      </c>
      <c r="BQ75" s="78" t="n">
        <v>67.4843020008649</v>
      </c>
      <c r="BR75" s="78" t="n">
        <v>67.6347390919266</v>
      </c>
      <c r="BS75" s="78"/>
      <c r="BT75" s="90"/>
      <c r="BU75" s="118"/>
      <c r="BV75" s="66" t="n">
        <f aca="false">MAX(C75:BU75)</f>
        <v>67.6347390919266</v>
      </c>
    </row>
    <row r="76" customFormat="false" ht="14.1" hidden="false" customHeight="true" outlineLevel="0" collapsed="false">
      <c r="A76" s="76" t="n">
        <v>34.95</v>
      </c>
      <c r="B76" s="77" t="n">
        <f aca="false">IF(A76-$E$3&lt;0,0,A76-$E$3)</f>
        <v>3.41</v>
      </c>
      <c r="C76" s="70" t="n">
        <v>0</v>
      </c>
      <c r="D76" s="78" t="n">
        <v>1.71556198724778</v>
      </c>
      <c r="E76" s="78" t="n">
        <v>3.40914204671722</v>
      </c>
      <c r="F76" s="78" t="n">
        <v>5.08074839666759</v>
      </c>
      <c r="G76" s="78" t="n">
        <v>6.71411316763269</v>
      </c>
      <c r="H76" s="78" t="n">
        <v>8.30345119579659</v>
      </c>
      <c r="I76" s="78" t="n">
        <v>9.85744130299745</v>
      </c>
      <c r="J76" s="78" t="n">
        <v>11.3848376954659</v>
      </c>
      <c r="K76" s="78" t="n">
        <v>12.9241382568645</v>
      </c>
      <c r="L76" s="78" t="n">
        <v>14.4416747523478</v>
      </c>
      <c r="M76" s="78" t="n">
        <v>15.9374477328144</v>
      </c>
      <c r="N76" s="78" t="n">
        <v>17.4114561923511</v>
      </c>
      <c r="O76" s="78" t="n">
        <v>18.8636974867958</v>
      </c>
      <c r="P76" s="78" t="n">
        <v>20.2941672468855</v>
      </c>
      <c r="Q76" s="78" t="n">
        <v>21.7084261725058</v>
      </c>
      <c r="R76" s="78" t="n">
        <v>23.1122038796173</v>
      </c>
      <c r="S76" s="78" t="n">
        <v>24.496233206458</v>
      </c>
      <c r="T76" s="78" t="n">
        <v>25.8604725264494</v>
      </c>
      <c r="U76" s="78" t="n">
        <v>27.2048775736464</v>
      </c>
      <c r="V76" s="78" t="n">
        <v>28.5294012977761</v>
      </c>
      <c r="W76" s="78" t="n">
        <v>29.8339937085837</v>
      </c>
      <c r="X76" s="78" t="n">
        <v>31.1186017084698</v>
      </c>
      <c r="Y76" s="78" t="n">
        <v>32.3831689122837</v>
      </c>
      <c r="Z76" s="78" t="n">
        <v>33.6276354530011</v>
      </c>
      <c r="AA76" s="78" t="n">
        <v>34.8519377718592</v>
      </c>
      <c r="AB76" s="78" t="n">
        <v>36.0560083913425</v>
      </c>
      <c r="AC76" s="78" t="n">
        <v>37.2397756692054</v>
      </c>
      <c r="AD76" s="78" t="n">
        <v>38.4031635314832</v>
      </c>
      <c r="AE76" s="78" t="n">
        <v>39.5460911821626</v>
      </c>
      <c r="AF76" s="78" t="n">
        <v>40.6684727868677</v>
      </c>
      <c r="AG76" s="78" t="n">
        <v>41.7702171275385</v>
      </c>
      <c r="AH76" s="78" t="n">
        <v>42.8512272246476</v>
      </c>
      <c r="AI76" s="78" t="n">
        <v>43.9113999229806</v>
      </c>
      <c r="AJ76" s="78" t="n">
        <v>44.9506254364042</v>
      </c>
      <c r="AK76" s="78" t="n">
        <v>45.9687868463262</v>
      </c>
      <c r="AL76" s="78" t="n">
        <v>46.9657595476946</v>
      </c>
      <c r="AM76" s="78" t="n">
        <v>47.941410635363</v>
      </c>
      <c r="AN76" s="78" t="n">
        <v>48.8955982224186</v>
      </c>
      <c r="AO76" s="78" t="n">
        <v>49.8281706805844</v>
      </c>
      <c r="AP76" s="78" t="n">
        <v>50.7389657910019</v>
      </c>
      <c r="AQ76" s="78" t="n">
        <v>51.6278097914938</v>
      </c>
      <c r="AR76" s="78" t="n">
        <v>52.4945163036924</v>
      </c>
      <c r="AS76" s="78" t="n">
        <v>53.3388851200566</v>
      </c>
      <c r="AT76" s="78" t="n">
        <v>54.1607008266038</v>
      </c>
      <c r="AU76" s="78" t="n">
        <v>54.9597312319097</v>
      </c>
      <c r="AV76" s="78" t="n">
        <v>55.7357255662402</v>
      </c>
      <c r="AW76" s="78" t="n">
        <v>56.4884124061221</v>
      </c>
      <c r="AX76" s="78" t="n">
        <v>57.2174972686062</v>
      </c>
      <c r="AY76" s="78" t="n">
        <v>57.9573641896629</v>
      </c>
      <c r="AZ76" s="78" t="n">
        <v>58.7741036916027</v>
      </c>
      <c r="BA76" s="78" t="n">
        <v>59.5698414582884</v>
      </c>
      <c r="BB76" s="78" t="n">
        <v>60.3440078203114</v>
      </c>
      <c r="BC76" s="78" t="n">
        <v>61.0959840588869</v>
      </c>
      <c r="BD76" s="78" t="n">
        <v>61.8250949327373</v>
      </c>
      <c r="BE76" s="78" t="n">
        <v>62.5305995060001</v>
      </c>
      <c r="BF76" s="78" t="n">
        <v>63.2116797455131</v>
      </c>
      <c r="BG76" s="78" t="n">
        <v>63.8674261370503</v>
      </c>
      <c r="BH76" s="78" t="n">
        <v>64.4968192361352</v>
      </c>
      <c r="BI76" s="78" t="n">
        <v>65.0987055437173</v>
      </c>
      <c r="BJ76" s="78" t="n">
        <v>65.6717652411748</v>
      </c>
      <c r="BK76" s="78" t="n">
        <v>66.2144678666061</v>
      </c>
      <c r="BL76" s="78" t="n">
        <v>66.7250094258869</v>
      </c>
      <c r="BM76" s="78" t="n">
        <v>67.2012195377011</v>
      </c>
      <c r="BN76" s="78" t="n">
        <v>67.6404172511542</v>
      </c>
      <c r="BO76" s="78" t="n">
        <v>68.0391718971868</v>
      </c>
      <c r="BP76" s="78" t="n">
        <v>68.392868793887</v>
      </c>
      <c r="BQ76" s="78" t="n">
        <v>68.694807600189</v>
      </c>
      <c r="BR76" s="78" t="n">
        <v>68.9338594061637</v>
      </c>
      <c r="BS76" s="78" t="n">
        <v>69.084152610887</v>
      </c>
      <c r="BT76" s="78"/>
      <c r="BU76" s="118"/>
      <c r="BV76" s="66" t="n">
        <f aca="false">MAX(C76:BU76)</f>
        <v>69.084152610887</v>
      </c>
    </row>
    <row r="77" customFormat="false" ht="14.1" hidden="false" customHeight="true" outlineLevel="0" collapsed="false">
      <c r="A77" s="76" t="n">
        <v>35</v>
      </c>
      <c r="B77" s="77" t="n">
        <f aca="false">IF(A77-$E$3&lt;0,0,A77-$E$3)</f>
        <v>3.46</v>
      </c>
      <c r="C77" s="119"/>
      <c r="D77" s="78" t="n">
        <v>1.72659908217047</v>
      </c>
      <c r="E77" s="78" t="n">
        <v>3.43139641252232</v>
      </c>
      <c r="F77" s="78" t="n">
        <v>5.1144000478508</v>
      </c>
      <c r="G77" s="78" t="n">
        <v>6.76084017109803</v>
      </c>
      <c r="H77" s="78" t="n">
        <v>8.36257388062857</v>
      </c>
      <c r="I77" s="78" t="n">
        <v>9.92923780321343</v>
      </c>
      <c r="J77" s="78" t="n">
        <v>11.4647806668565</v>
      </c>
      <c r="K77" s="78" t="n">
        <v>13.0162147812994</v>
      </c>
      <c r="L77" s="78" t="n">
        <v>14.5460631863319</v>
      </c>
      <c r="M77" s="78" t="n">
        <v>16.0543266023749</v>
      </c>
      <c r="N77" s="78" t="n">
        <v>17.5410042599742</v>
      </c>
      <c r="O77" s="78" t="n">
        <v>19.0060938231582</v>
      </c>
      <c r="P77" s="78" t="n">
        <v>20.4495913077888</v>
      </c>
      <c r="Q77" s="78" t="n">
        <v>21.8739469370383</v>
      </c>
      <c r="R77" s="78" t="n">
        <v>23.290784304533</v>
      </c>
      <c r="S77" s="78" t="n">
        <v>24.6880438940367</v>
      </c>
      <c r="T77" s="78" t="n">
        <v>26.0656855769011</v>
      </c>
      <c r="U77" s="78" t="n">
        <v>27.4236667128309</v>
      </c>
      <c r="V77" s="78" t="n">
        <v>28.7619420145491</v>
      </c>
      <c r="W77" s="78" t="n">
        <v>30.0804634026765</v>
      </c>
      <c r="X77" s="78" t="n">
        <v>31.379179849912</v>
      </c>
      <c r="Y77" s="78" t="n">
        <v>32.6580372135011</v>
      </c>
      <c r="Z77" s="78" t="n">
        <v>33.9169780548549</v>
      </c>
      <c r="AA77" s="78" t="n">
        <v>35.1559414450484</v>
      </c>
      <c r="AB77" s="78" t="n">
        <v>36.3748627547713</v>
      </c>
      <c r="AC77" s="78" t="n">
        <v>37.5736734271243</v>
      </c>
      <c r="AD77" s="78" t="n">
        <v>38.7523007314482</v>
      </c>
      <c r="AE77" s="78" t="n">
        <v>39.9106674961345</v>
      </c>
      <c r="AF77" s="78" t="n">
        <v>41.0486918180931</v>
      </c>
      <c r="AG77" s="78" t="n">
        <v>42.1662867462287</v>
      </c>
      <c r="AH77" s="78" t="n">
        <v>43.2633599359077</v>
      </c>
      <c r="AI77" s="78" t="n">
        <v>44.3398132709572</v>
      </c>
      <c r="AJ77" s="78" t="n">
        <v>45.395542449226</v>
      </c>
      <c r="AK77" s="78" t="n">
        <v>46.4304365271308</v>
      </c>
      <c r="AL77" s="78" t="n">
        <v>47.4443774178915</v>
      </c>
      <c r="AM77" s="78" t="n">
        <v>48.4372393373071</v>
      </c>
      <c r="AN77" s="78" t="n">
        <v>49.4088881898984</v>
      </c>
      <c r="AO77" s="78" t="n">
        <v>50.3591808870171</v>
      </c>
      <c r="AP77" s="78" t="n">
        <v>51.2879645870358</v>
      </c>
      <c r="AQ77" s="78" t="n">
        <v>52.1950758459274</v>
      </c>
      <c r="AR77" s="78" t="n">
        <v>53.0803396643402</v>
      </c>
      <c r="AS77" s="78" t="n">
        <v>53.9435684145572</v>
      </c>
      <c r="AT77" s="78" t="n">
        <v>54.7845606273717</v>
      </c>
      <c r="AU77" s="78" t="n">
        <v>55.6030996147139</v>
      </c>
      <c r="AV77" s="78" t="n">
        <v>56.3989518985938</v>
      </c>
      <c r="AW77" s="78" t="n">
        <v>57.1718654102392</v>
      </c>
      <c r="AX77" s="78" t="n">
        <v>57.9215674147557</v>
      </c>
      <c r="AY77" s="78" t="n">
        <v>58.6477621055888</v>
      </c>
      <c r="AZ77" s="78" t="n">
        <v>59.4256619425617</v>
      </c>
      <c r="BA77" s="78" t="n">
        <v>60.2416195218813</v>
      </c>
      <c r="BB77" s="78" t="n">
        <v>61.0365954723967</v>
      </c>
      <c r="BC77" s="78" t="n">
        <v>61.8100206700842</v>
      </c>
      <c r="BD77" s="78" t="n">
        <v>62.5612769885023</v>
      </c>
      <c r="BE77" s="78" t="n">
        <v>63.2896898328298</v>
      </c>
      <c r="BF77" s="78" t="n">
        <v>63.9945189765546</v>
      </c>
      <c r="BG77" s="78" t="n">
        <v>64.6749471696756</v>
      </c>
      <c r="BH77" s="78" t="n">
        <v>65.3300657687092</v>
      </c>
      <c r="BI77" s="78" t="n">
        <v>65.9588563051656</v>
      </c>
      <c r="BJ77" s="78" t="n">
        <v>66.5601663843204</v>
      </c>
      <c r="BK77" s="78" t="n">
        <v>67.1326774511079</v>
      </c>
      <c r="BL77" s="78" t="n">
        <v>67.6748605088462</v>
      </c>
      <c r="BM77" s="78" t="n">
        <v>68.1849132905023</v>
      </c>
      <c r="BN77" s="78" t="n">
        <v>68.6606674926201</v>
      </c>
      <c r="BO77" s="78" t="n">
        <v>69.0994447309693</v>
      </c>
      <c r="BP77" s="78" t="n">
        <v>69.4978176209133</v>
      </c>
      <c r="BQ77" s="78" t="n">
        <v>69.8511758985023</v>
      </c>
      <c r="BR77" s="78" t="n">
        <v>70.152825637382</v>
      </c>
      <c r="BS77" s="78" t="n">
        <v>70.3916485821176</v>
      </c>
      <c r="BT77" s="78" t="n">
        <v>70.5417979005023</v>
      </c>
      <c r="BU77" s="118"/>
      <c r="BV77" s="66" t="n">
        <f aca="false">MAX(C77:BU77)</f>
        <v>70.5417979005023</v>
      </c>
    </row>
    <row r="78" customFormat="false" ht="14.1" hidden="false" customHeight="true" outlineLevel="0" collapsed="false">
      <c r="A78" s="76" t="n">
        <v>35.05</v>
      </c>
      <c r="B78" s="77" t="n">
        <f aca="false">IF(A78-$E$3&lt;0,0,A78-$E$3)</f>
        <v>3.51</v>
      </c>
      <c r="C78" s="119"/>
      <c r="D78" s="89" t="n">
        <v>1.73751954174713</v>
      </c>
      <c r="E78" s="78" t="n">
        <v>3.45341379580538</v>
      </c>
      <c r="F78" s="78" t="n">
        <v>5.1476906623913</v>
      </c>
      <c r="G78" s="78" t="n">
        <v>6.80705420033147</v>
      </c>
      <c r="H78" s="78" t="n">
        <v>8.42104105143254</v>
      </c>
      <c r="I78" s="78" t="n">
        <v>10.0002307987446</v>
      </c>
      <c r="J78" s="78" t="n">
        <v>11.5447808800555</v>
      </c>
      <c r="K78" s="78" t="n">
        <v>13.1072681372713</v>
      </c>
      <c r="L78" s="78" t="n">
        <v>14.6492840012787</v>
      </c>
      <c r="M78" s="78" t="n">
        <v>16.1698896966498</v>
      </c>
      <c r="N78" s="78" t="n">
        <v>17.6690846727169</v>
      </c>
      <c r="O78" s="78" t="n">
        <v>19.1468668797681</v>
      </c>
      <c r="P78" s="78" t="n">
        <v>20.6032326922088</v>
      </c>
      <c r="Q78" s="78" t="n">
        <v>22.0381768267099</v>
      </c>
      <c r="R78" s="78" t="n">
        <v>23.4673019895528</v>
      </c>
      <c r="S78" s="78" t="n">
        <v>24.8776256682731</v>
      </c>
      <c r="T78" s="78" t="n">
        <v>26.2684996278528</v>
      </c>
      <c r="U78" s="78" t="n">
        <v>27.6398827650936</v>
      </c>
      <c r="V78" s="78" t="n">
        <v>28.9917314579902</v>
      </c>
      <c r="W78" s="78" t="n">
        <v>30.3239994302488</v>
      </c>
      <c r="X78" s="78" t="n">
        <v>31.6366376060151</v>
      </c>
      <c r="Y78" s="78" t="n">
        <v>32.929593953901</v>
      </c>
      <c r="Z78" s="78" t="n">
        <v>34.2028133192921</v>
      </c>
      <c r="AA78" s="78" t="n">
        <v>35.456237243804</v>
      </c>
      <c r="AB78" s="78" t="n">
        <v>36.6898037706118</v>
      </c>
      <c r="AC78" s="78" t="n">
        <v>37.9034472342288</v>
      </c>
      <c r="AD78" s="78" t="n">
        <v>39.0970980331257</v>
      </c>
      <c r="AE78" s="78" t="n">
        <v>40.270682383378</v>
      </c>
      <c r="AF78" s="78" t="n">
        <v>41.4241220512921</v>
      </c>
      <c r="AG78" s="78" t="n">
        <v>42.557334062683</v>
      </c>
      <c r="AH78" s="78" t="n">
        <v>43.6702303861579</v>
      </c>
      <c r="AI78" s="78" t="n">
        <v>44.7627175873867</v>
      </c>
      <c r="AJ78" s="78" t="n">
        <v>45.8346964509022</v>
      </c>
      <c r="AK78" s="78" t="n">
        <v>46.88606156546</v>
      </c>
      <c r="AL78" s="78" t="n">
        <v>47.9167008683819</v>
      </c>
      <c r="AM78" s="78" t="n">
        <v>48.9264951435895</v>
      </c>
      <c r="AN78" s="78" t="n">
        <v>49.9153174671785</v>
      </c>
      <c r="AO78" s="78" t="n">
        <v>50.8830325933638</v>
      </c>
      <c r="AP78" s="78" t="n">
        <v>51.8294962723963</v>
      </c>
      <c r="AQ78" s="78" t="n">
        <v>52.7545544905685</v>
      </c>
      <c r="AR78" s="78" t="n">
        <v>53.6580426206229</v>
      </c>
      <c r="AS78" s="78" t="n">
        <v>54.5397844686716</v>
      </c>
      <c r="AT78" s="78" t="n">
        <v>55.3995912010231</v>
      </c>
      <c r="AU78" s="78" t="n">
        <v>56.2372601309568</v>
      </c>
      <c r="AV78" s="78" t="n">
        <v>57.0525733412866</v>
      </c>
      <c r="AW78" s="78" t="n">
        <v>57.8452961132948</v>
      </c>
      <c r="AX78" s="78" t="n">
        <v>58.6151751259286</v>
      </c>
      <c r="AY78" s="78" t="n">
        <v>59.3619363806065</v>
      </c>
      <c r="AZ78" s="78" t="n">
        <v>60.0852827959438</v>
      </c>
      <c r="BA78" s="78" t="n">
        <v>60.9020788212544</v>
      </c>
      <c r="BB78" s="78" t="n">
        <v>61.7172544779538</v>
      </c>
      <c r="BC78" s="78" t="n">
        <v>62.5114686122989</v>
      </c>
      <c r="BD78" s="78" t="n">
        <v>63.2841526456509</v>
      </c>
      <c r="BE78" s="78" t="n">
        <v>64.0346890439116</v>
      </c>
      <c r="BF78" s="78" t="n">
        <v>64.7624038587162</v>
      </c>
      <c r="BG78" s="78" t="n">
        <v>65.4665575729029</v>
      </c>
      <c r="BH78" s="78" t="n">
        <v>66.146333719632</v>
      </c>
      <c r="BI78" s="78" t="n">
        <v>66.8008245261621</v>
      </c>
      <c r="BJ78" s="78" t="n">
        <v>67.4290124999899</v>
      </c>
      <c r="BK78" s="78" t="n">
        <v>68.0297463507174</v>
      </c>
      <c r="BL78" s="78" t="n">
        <v>68.6017087868349</v>
      </c>
      <c r="BM78" s="78" t="n">
        <v>69.1433722768802</v>
      </c>
      <c r="BN78" s="78" t="n">
        <v>69.6529362809116</v>
      </c>
      <c r="BO78" s="78" t="n">
        <v>70.128234573333</v>
      </c>
      <c r="BP78" s="78" t="n">
        <v>70.5665913365784</v>
      </c>
      <c r="BQ78" s="78" t="n">
        <v>70.9645824704338</v>
      </c>
      <c r="BR78" s="78" t="n">
        <v>71.3176021289116</v>
      </c>
      <c r="BS78" s="78" t="n">
        <v>71.6189628003689</v>
      </c>
      <c r="BT78" s="78" t="n">
        <v>71.8575568838654</v>
      </c>
      <c r="BU78" s="118" t="n">
        <v>72.0075623159116</v>
      </c>
      <c r="BV78" s="66" t="n">
        <f aca="false">MAX(C78:BU78)</f>
        <v>72.0075623159116</v>
      </c>
    </row>
    <row r="79" customFormat="false" ht="14.1" hidden="false" customHeight="true" outlineLevel="0" collapsed="false">
      <c r="A79" s="76" t="n">
        <v>35.1</v>
      </c>
      <c r="B79" s="77" t="n">
        <f aca="false">IF(A79-$E$3&lt;0,0,A79-$E$3)</f>
        <v>3.56</v>
      </c>
      <c r="C79" s="119"/>
      <c r="D79" s="89"/>
      <c r="E79" s="89" t="n">
        <v>3.47519883349723</v>
      </c>
      <c r="F79" s="78" t="n">
        <v>5.1806273899845</v>
      </c>
      <c r="G79" s="78" t="n">
        <v>6.85276577204305</v>
      </c>
      <c r="H79" s="78" t="n">
        <v>8.47886633958209</v>
      </c>
      <c r="I79" s="78" t="n">
        <v>10.0704372165972</v>
      </c>
      <c r="J79" s="78" t="n">
        <v>11.6276323607203</v>
      </c>
      <c r="K79" s="78" t="n">
        <v>13.1973197043928</v>
      </c>
      <c r="L79" s="78" t="n">
        <v>14.7513618302644</v>
      </c>
      <c r="M79" s="78" t="n">
        <v>16.2841650336516</v>
      </c>
      <c r="N79" s="78" t="n">
        <v>17.7957289664001</v>
      </c>
      <c r="O79" s="78" t="n">
        <v>19.2860518448418</v>
      </c>
      <c r="P79" s="78" t="n">
        <v>20.7551303774131</v>
      </c>
      <c r="Q79" s="78" t="n">
        <v>22.2029596876283</v>
      </c>
      <c r="R79" s="78" t="n">
        <v>23.6418025999256</v>
      </c>
      <c r="S79" s="78" t="n">
        <v>25.0650283049487</v>
      </c>
      <c r="T79" s="78" t="n">
        <v>26.4689687211273</v>
      </c>
      <c r="U79" s="78" t="n">
        <v>27.8535842001221</v>
      </c>
      <c r="V79" s="78" t="n">
        <v>29.2188326945565</v>
      </c>
      <c r="W79" s="78" t="n">
        <v>30.564669631373</v>
      </c>
      <c r="X79" s="78" t="n">
        <v>31.8910477762141</v>
      </c>
      <c r="Y79" s="78" t="n">
        <v>33.1979170880079</v>
      </c>
      <c r="Z79" s="78" t="n">
        <v>34.4852245628487</v>
      </c>
      <c r="AA79" s="78" t="n">
        <v>35.7529140661552</v>
      </c>
      <c r="AB79" s="78" t="n">
        <v>37.0009261519721</v>
      </c>
      <c r="AC79" s="78" t="n">
        <v>38.2291978681434</v>
      </c>
      <c r="AD79" s="78" t="n">
        <v>39.4376625459287</v>
      </c>
      <c r="AE79" s="78" t="n">
        <v>40.6262495724577</v>
      </c>
      <c r="AF79" s="78" t="n">
        <v>41.7948841442088</v>
      </c>
      <c r="AG79" s="78" t="n">
        <v>42.9434869994631</v>
      </c>
      <c r="AH79" s="78" t="n">
        <v>44.0719741274065</v>
      </c>
      <c r="AI79" s="78" t="n">
        <v>45.1802564512359</v>
      </c>
      <c r="AJ79" s="78" t="n">
        <v>46.2682394822484</v>
      </c>
      <c r="AK79" s="78" t="n">
        <v>47.3358229414599</v>
      </c>
      <c r="AL79" s="78" t="n">
        <v>48.3829003447813</v>
      </c>
      <c r="AM79" s="78" t="n">
        <v>49.4093585471793</v>
      </c>
      <c r="AN79" s="78" t="n">
        <v>50.4150772405276</v>
      </c>
      <c r="AO79" s="78" t="n">
        <v>51.3999283990024</v>
      </c>
      <c r="AP79" s="78" t="n">
        <v>52.3637756648531</v>
      </c>
      <c r="AQ79" s="78" t="n">
        <v>53.3064736661521</v>
      </c>
      <c r="AR79" s="78" t="n">
        <v>54.227867256644</v>
      </c>
      <c r="AS79" s="78" t="n">
        <v>55.1277906660114</v>
      </c>
      <c r="AT79" s="78" t="n">
        <v>56.0060665466716</v>
      </c>
      <c r="AU79" s="78" t="n">
        <v>56.8625049005067</v>
      </c>
      <c r="AV79" s="78" t="n">
        <v>57.6969018655725</v>
      </c>
      <c r="AW79" s="78" t="n">
        <v>58.5090383386434</v>
      </c>
      <c r="AX79" s="78" t="n">
        <v>59.2986784041806</v>
      </c>
      <c r="AY79" s="78" t="n">
        <v>60.0655675336376</v>
      </c>
      <c r="AZ79" s="78" t="n">
        <v>60.8094305104692</v>
      </c>
      <c r="BA79" s="78" t="n">
        <v>61.551694333879</v>
      </c>
      <c r="BB79" s="78" t="n">
        <v>62.3865042181722</v>
      </c>
      <c r="BC79" s="78" t="n">
        <v>63.2008979522515</v>
      </c>
      <c r="BD79" s="78" t="n">
        <v>63.9943502704262</v>
      </c>
      <c r="BE79" s="78" t="n">
        <v>64.7662931394427</v>
      </c>
      <c r="BF79" s="78" t="n">
        <v>65.516109617546</v>
      </c>
      <c r="BG79" s="78" t="n">
        <v>66.2431264028277</v>
      </c>
      <c r="BH79" s="78" t="n">
        <v>66.9466046874765</v>
      </c>
      <c r="BI79" s="78" t="n">
        <v>67.6257287878135</v>
      </c>
      <c r="BJ79" s="78" t="n">
        <v>68.2795918018401</v>
      </c>
      <c r="BK79" s="78" t="n">
        <v>68.9071772130393</v>
      </c>
      <c r="BL79" s="78" t="n">
        <v>69.5073348353396</v>
      </c>
      <c r="BM79" s="78" t="n">
        <v>70.0787486407871</v>
      </c>
      <c r="BN79" s="78" t="n">
        <v>70.6198925631393</v>
      </c>
      <c r="BO79" s="78" t="n">
        <v>71.128967789546</v>
      </c>
      <c r="BP79" s="78" t="n">
        <v>71.603810172271</v>
      </c>
      <c r="BQ79" s="78" t="n">
        <v>72.0417464604126</v>
      </c>
      <c r="BR79" s="78" t="n">
        <v>72.4393558381794</v>
      </c>
      <c r="BS79" s="78" t="n">
        <v>72.7920368775461</v>
      </c>
      <c r="BT79" s="78" t="n">
        <v>73.0931084815811</v>
      </c>
      <c r="BU79" s="118" t="n">
        <v>73.3314737038383</v>
      </c>
      <c r="BV79" s="66" t="n">
        <f aca="false">MAX(C79:BU79)</f>
        <v>73.3314737038383</v>
      </c>
    </row>
    <row r="80" customFormat="false" ht="14.1" hidden="false" customHeight="true" outlineLevel="0" collapsed="false">
      <c r="A80" s="76" t="n">
        <v>35.15</v>
      </c>
      <c r="B80" s="77" t="n">
        <f aca="false">IF(A80-$E$3&lt;0,0,A80-$E$3)</f>
        <v>3.61</v>
      </c>
      <c r="C80" s="119"/>
      <c r="D80" s="89"/>
      <c r="E80" s="89"/>
      <c r="F80" s="89" t="n">
        <v>5.21321712764133</v>
      </c>
      <c r="G80" s="78" t="n">
        <v>6.89798502101248</v>
      </c>
      <c r="H80" s="78" t="n">
        <v>8.53606287618289</v>
      </c>
      <c r="I80" s="78" t="n">
        <v>10.1398733568572</v>
      </c>
      <c r="J80" s="78" t="n">
        <v>11.709567062528</v>
      </c>
      <c r="K80" s="78" t="n">
        <v>13.2863900726189</v>
      </c>
      <c r="L80" s="78" t="n">
        <v>14.8523203896215</v>
      </c>
      <c r="M80" s="78" t="n">
        <v>16.397179581039</v>
      </c>
      <c r="N80" s="78" t="n">
        <v>17.9209674862288</v>
      </c>
      <c r="O80" s="78" t="n">
        <v>19.423682568914</v>
      </c>
      <c r="P80" s="78" t="n">
        <v>20.905321848932</v>
      </c>
      <c r="Q80" s="78" t="n">
        <v>22.3658808296776</v>
      </c>
      <c r="R80" s="78" t="n">
        <v>23.8143300286901</v>
      </c>
      <c r="S80" s="78" t="n">
        <v>25.250299633619</v>
      </c>
      <c r="T80" s="78" t="n">
        <v>26.6671447694805</v>
      </c>
      <c r="U80" s="78" t="n">
        <v>28.0648271663179</v>
      </c>
      <c r="V80" s="78" t="n">
        <v>29.443306267194</v>
      </c>
      <c r="W80" s="78" t="n">
        <v>30.8025391096629</v>
      </c>
      <c r="X80" s="78" t="n">
        <v>32.1424801989994</v>
      </c>
      <c r="Y80" s="78" t="n">
        <v>33.4630813724494</v>
      </c>
      <c r="Z80" s="78" t="n">
        <v>34.7642916536816</v>
      </c>
      <c r="AA80" s="78" t="n">
        <v>36.0460570965309</v>
      </c>
      <c r="AB80" s="78" t="n">
        <v>37.308320617016</v>
      </c>
      <c r="AC80" s="78" t="n">
        <v>38.5510218124976</v>
      </c>
      <c r="AD80" s="78" t="n">
        <v>39.7740967667032</v>
      </c>
      <c r="AE80" s="78" t="n">
        <v>40.9774778391936</v>
      </c>
      <c r="AF80" s="78" t="n">
        <v>42.1610934376634</v>
      </c>
      <c r="AG80" s="78" t="n">
        <v>43.3248677712629</v>
      </c>
      <c r="AH80" s="78" t="n">
        <v>44.4687205828926</v>
      </c>
      <c r="AI80" s="78" t="n">
        <v>45.5925668581435</v>
      </c>
      <c r="AJ80" s="78" t="n">
        <v>46.6963165082392</v>
      </c>
      <c r="AK80" s="78" t="n">
        <v>47.7798740239602</v>
      </c>
      <c r="AL80" s="78" t="n">
        <v>48.8431380970961</v>
      </c>
      <c r="AM80" s="78" t="n">
        <v>49.8860012054557</v>
      </c>
      <c r="AN80" s="78" t="n">
        <v>50.9083491568635</v>
      </c>
      <c r="AO80" s="78" t="n">
        <v>51.9100605868482</v>
      </c>
      <c r="AP80" s="78" t="n">
        <v>52.8910064038803</v>
      </c>
      <c r="AQ80" s="78" t="n">
        <v>53.8510491749909</v>
      </c>
      <c r="AR80" s="78" t="n">
        <v>54.7900424433791</v>
      </c>
      <c r="AS80" s="78" t="n">
        <v>55.7078299681308</v>
      </c>
      <c r="AT80" s="78" t="n">
        <v>56.6042448743702</v>
      </c>
      <c r="AU80" s="78" t="n">
        <v>57.4791086999648</v>
      </c>
      <c r="AV80" s="78" t="n">
        <v>58.3322303221909</v>
      </c>
      <c r="AW80" s="78" t="n">
        <v>59.163404744415</v>
      </c>
      <c r="AX80" s="78" t="n">
        <v>59.9724117186581</v>
      </c>
      <c r="AY80" s="78" t="n">
        <v>60.7590141746426</v>
      </c>
      <c r="AZ80" s="78" t="n">
        <v>61.5229564192547</v>
      </c>
      <c r="BA80" s="78" t="n">
        <v>62.2639620618082</v>
      </c>
      <c r="BB80" s="78" t="n">
        <v>63.0448211343638</v>
      </c>
      <c r="BC80" s="78" t="n">
        <v>63.8788294939095</v>
      </c>
      <c r="BD80" s="78" t="n">
        <v>64.6924413053686</v>
      </c>
      <c r="BE80" s="78" t="n">
        <v>65.4851318073731</v>
      </c>
      <c r="BF80" s="78" t="n">
        <v>66.2563335120541</v>
      </c>
      <c r="BG80" s="78" t="n">
        <v>67.00543007</v>
      </c>
      <c r="BH80" s="78" t="n">
        <v>67.7317488257587</v>
      </c>
      <c r="BI80" s="78" t="n">
        <v>68.4345516808695</v>
      </c>
      <c r="BJ80" s="78" t="n">
        <v>69.1130237348146</v>
      </c>
      <c r="BK80" s="78" t="n">
        <v>69.7662589563376</v>
      </c>
      <c r="BL80" s="78" t="n">
        <v>70.3932418049082</v>
      </c>
      <c r="BM80" s="78" t="n">
        <v>70.9928231987813</v>
      </c>
      <c r="BN80" s="78" t="n">
        <v>71.5636883735588</v>
      </c>
      <c r="BO80" s="78" t="n">
        <v>72.1043127282179</v>
      </c>
      <c r="BP80" s="78" t="n">
        <v>72.612899177</v>
      </c>
      <c r="BQ80" s="78" t="n">
        <v>73.0872856500285</v>
      </c>
      <c r="BR80" s="78" t="n">
        <v>73.5248014630663</v>
      </c>
      <c r="BS80" s="78" t="n">
        <v>73.9220290847446</v>
      </c>
      <c r="BT80" s="78" t="n">
        <v>74.274371505</v>
      </c>
      <c r="BU80" s="118" t="n">
        <v>74.5751540416126</v>
      </c>
      <c r="BV80" s="66" t="n">
        <f aca="false">MAX(C80:BU80)</f>
        <v>74.5751540416126</v>
      </c>
    </row>
    <row r="81" customFormat="false" ht="14.1" hidden="false" customHeight="true" outlineLevel="0" collapsed="false">
      <c r="A81" s="76" t="n">
        <v>35.2</v>
      </c>
      <c r="B81" s="77" t="n">
        <f aca="false">IF(A81-$E$3&lt;0,0,A81-$E$3)</f>
        <v>3.66</v>
      </c>
      <c r="C81" s="119"/>
      <c r="D81" s="89"/>
      <c r="E81" s="89"/>
      <c r="F81" s="89"/>
      <c r="G81" s="89" t="n">
        <v>6.94272171937509</v>
      </c>
      <c r="H81" s="78" t="n">
        <v>8.59264331754613</v>
      </c>
      <c r="I81" s="78" t="n">
        <v>10.208554924835</v>
      </c>
      <c r="J81" s="78" t="n">
        <v>11.790603898737</v>
      </c>
      <c r="K81" s="78" t="n">
        <v>13.3744990827734</v>
      </c>
      <c r="L81" s="78" t="n">
        <v>14.9521825262989</v>
      </c>
      <c r="M81" s="78" t="n">
        <v>16.5089593107235</v>
      </c>
      <c r="N81" s="78" t="n">
        <v>18.0448294490755</v>
      </c>
      <c r="O81" s="78" t="n">
        <v>19.5597916352398</v>
      </c>
      <c r="P81" s="78" t="n">
        <v>21.0538431795419</v>
      </c>
      <c r="Q81" s="78" t="n">
        <v>22.5269799403339</v>
      </c>
      <c r="R81" s="78" t="n">
        <v>23.9849264920179</v>
      </c>
      <c r="S81" s="78" t="n">
        <v>25.4334856430885</v>
      </c>
      <c r="T81" s="78" t="n">
        <v>26.8630776728595</v>
      </c>
      <c r="U81" s="78" t="n">
        <v>28.2736656185474</v>
      </c>
      <c r="V81" s="78" t="n">
        <v>29.6652103353558</v>
      </c>
      <c r="W81" s="78" t="n">
        <v>31.0376703854097</v>
      </c>
      <c r="X81" s="78" t="n">
        <v>32.3910019191102</v>
      </c>
      <c r="Y81" s="78" t="n">
        <v>33.7251585482444</v>
      </c>
      <c r="Z81" s="78" t="n">
        <v>35.0400912101125</v>
      </c>
      <c r="AA81" s="78" t="n">
        <v>36.3357480218544</v>
      </c>
      <c r="AB81" s="78" t="n">
        <v>37.6120741240637</v>
      </c>
      <c r="AC81" s="78" t="n">
        <v>38.869011512674</v>
      </c>
      <c r="AD81" s="78" t="n">
        <v>40.1064988579817</v>
      </c>
      <c r="AE81" s="78" t="n">
        <v>41.3244713095339</v>
      </c>
      <c r="AF81" s="78" t="n">
        <v>42.5228602854543</v>
      </c>
      <c r="AG81" s="78" t="n">
        <v>43.7015932446007</v>
      </c>
      <c r="AH81" s="78" t="n">
        <v>44.8605934397417</v>
      </c>
      <c r="AI81" s="78" t="n">
        <v>45.999779649704</v>
      </c>
      <c r="AJ81" s="78" t="n">
        <v>47.1190658881637</v>
      </c>
      <c r="AK81" s="78" t="n">
        <v>48.2183610864383</v>
      </c>
      <c r="AL81" s="78" t="n">
        <v>49.2975687472599</v>
      </c>
      <c r="AM81" s="78" t="n">
        <v>50.3565865660771</v>
      </c>
      <c r="AN81" s="78" t="n">
        <v>51.3953060159157</v>
      </c>
      <c r="AO81" s="78" t="n">
        <v>52.4136118912275</v>
      </c>
      <c r="AP81" s="78" t="n">
        <v>53.4113818054358</v>
      </c>
      <c r="AQ81" s="78" t="n">
        <v>54.388485636035</v>
      </c>
      <c r="AR81" s="78" t="n">
        <v>55.3447849100792</v>
      </c>
      <c r="AS81" s="78" t="n">
        <v>56.2801321216706</v>
      </c>
      <c r="AT81" s="78" t="n">
        <v>57.1943699715724</v>
      </c>
      <c r="AU81" s="78" t="n">
        <v>58.0873305172746</v>
      </c>
      <c r="AV81" s="78" t="n">
        <v>58.9588342196347</v>
      </c>
      <c r="AW81" s="78" t="n">
        <v>59.8086888695126</v>
      </c>
      <c r="AX81" s="78" t="n">
        <v>60.6366883744582</v>
      </c>
      <c r="AY81" s="78" t="n">
        <v>61.442611381333</v>
      </c>
      <c r="AZ81" s="78" t="n">
        <v>62.2262197054787</v>
      </c>
      <c r="BA81" s="78" t="n">
        <v>62.9872565303807</v>
      </c>
      <c r="BB81" s="78" t="n">
        <v>63.7254443332395</v>
      </c>
      <c r="BC81" s="78" t="n">
        <v>64.5457410766054</v>
      </c>
      <c r="BD81" s="78" t="n">
        <v>65.3789479114037</v>
      </c>
      <c r="BE81" s="78" t="n">
        <v>66.1917778002426</v>
      </c>
      <c r="BF81" s="78" t="n">
        <v>66.9837064860767</v>
      </c>
      <c r="BG81" s="78" t="n">
        <v>67.7541670264222</v>
      </c>
      <c r="BH81" s="78" t="n">
        <v>68.5025436642107</v>
      </c>
      <c r="BI81" s="78" t="n">
        <v>69.2281643904466</v>
      </c>
      <c r="BJ81" s="78" t="n">
        <v>69.9302918160193</v>
      </c>
      <c r="BK81" s="78" t="n">
        <v>70.6081118235724</v>
      </c>
      <c r="BL81" s="78" t="n">
        <v>71.2607192525919</v>
      </c>
      <c r="BM81" s="78" t="n">
        <v>71.887099538534</v>
      </c>
      <c r="BN81" s="78" t="n">
        <v>72.4861047039798</v>
      </c>
      <c r="BO81" s="78" t="n">
        <v>73.0564212480873</v>
      </c>
      <c r="BP81" s="78" t="n">
        <v>73.5965260350534</v>
      </c>
      <c r="BQ81" s="78" t="n">
        <v>74.1046237062107</v>
      </c>
      <c r="BR81" s="78" t="n">
        <v>74.5785542695429</v>
      </c>
      <c r="BS81" s="78" t="n">
        <v>75.0156496074768</v>
      </c>
      <c r="BT81" s="78" t="n">
        <v>75.4124954730665</v>
      </c>
      <c r="BU81" s="118" t="n">
        <v>75.7644992742108</v>
      </c>
      <c r="BV81" s="66" t="n">
        <f aca="false">MAX(C81:BU81)</f>
        <v>75.7644992742108</v>
      </c>
    </row>
    <row r="82" customFormat="false" ht="14.1" hidden="false" customHeight="true" outlineLevel="0" collapsed="false">
      <c r="A82" s="76" t="n">
        <v>35.25</v>
      </c>
      <c r="B82" s="77" t="n">
        <f aca="false">IF(A82-$E$3&lt;0,0,A82-$E$3)</f>
        <v>3.71</v>
      </c>
      <c r="C82" s="119"/>
      <c r="D82" s="89"/>
      <c r="E82" s="89"/>
      <c r="F82" s="89"/>
      <c r="G82" s="89"/>
      <c r="H82" s="89" t="n">
        <v>8.64861986902</v>
      </c>
      <c r="I82" s="78" t="n">
        <v>10.2764970611269</v>
      </c>
      <c r="J82" s="78" t="n">
        <v>11.8707610971178</v>
      </c>
      <c r="K82" s="78" t="n">
        <v>13.4616658644393</v>
      </c>
      <c r="L82" s="78" t="n">
        <v>15.0509702621219</v>
      </c>
      <c r="M82" s="78" t="n">
        <v>16.6195292498827</v>
      </c>
      <c r="N82" s="78" t="n">
        <v>18.1673430016394</v>
      </c>
      <c r="O82" s="78" t="n">
        <v>19.6944104255096</v>
      </c>
      <c r="P82" s="78" t="n">
        <v>21.2007291029597</v>
      </c>
      <c r="Q82" s="78" t="n">
        <v>22.6862952242381</v>
      </c>
      <c r="R82" s="78" t="n">
        <v>24.1536326180566</v>
      </c>
      <c r="S82" s="78" t="n">
        <v>25.6146305796402</v>
      </c>
      <c r="T82" s="78" t="n">
        <v>27.0568154266107</v>
      </c>
      <c r="U82" s="78" t="n">
        <v>28.4801514369718</v>
      </c>
      <c r="V82" s="78" t="n">
        <v>29.8846008051543</v>
      </c>
      <c r="W82" s="78" t="n">
        <v>31.2701235378241</v>
      </c>
      <c r="X82" s="78" t="n">
        <v>32.6366773427101</v>
      </c>
      <c r="Y82" s="78" t="n">
        <v>33.984217509848</v>
      </c>
      <c r="Z82" s="78" t="n">
        <v>35.3126967845776</v>
      </c>
      <c r="AA82" s="78" t="n">
        <v>36.6220652315546</v>
      </c>
      <c r="AB82" s="78" t="n">
        <v>37.9122700889588</v>
      </c>
      <c r="AC82" s="78" t="n">
        <v>39.1832556119873</v>
      </c>
      <c r="AD82" s="78" t="n">
        <v>40.4349629046179</v>
      </c>
      <c r="AE82" s="78" t="n">
        <v>41.6673297385056</v>
      </c>
      <c r="AF82" s="78" t="n">
        <v>42.8802903577425</v>
      </c>
      <c r="AG82" s="78" t="n">
        <v>44.0737752680532</v>
      </c>
      <c r="AH82" s="78" t="n">
        <v>45.2477110088197</v>
      </c>
      <c r="AI82" s="78" t="n">
        <v>46.4020199061246</v>
      </c>
      <c r="AJ82" s="78" t="n">
        <v>47.5366198047616</v>
      </c>
      <c r="AK82" s="78" t="n">
        <v>48.6514237768913</v>
      </c>
      <c r="AL82" s="78" t="n">
        <v>49.7463398046952</v>
      </c>
      <c r="AM82" s="78" t="n">
        <v>50.821270434013</v>
      </c>
      <c r="AN82" s="78" t="n">
        <v>51.876112395508</v>
      </c>
      <c r="AO82" s="78" t="n">
        <v>52.9107561893946</v>
      </c>
      <c r="AP82" s="78" t="n">
        <v>53.9250856291562</v>
      </c>
      <c r="AQ82" s="78" t="n">
        <v>54.9189773389662</v>
      </c>
      <c r="AR82" s="78" t="n">
        <v>55.892300198668</v>
      </c>
      <c r="AS82" s="78" t="n">
        <v>56.8449147291554</v>
      </c>
      <c r="AT82" s="78" t="n">
        <v>57.7766724097632</v>
      </c>
      <c r="AU82" s="78" t="n">
        <v>58.6874149177995</v>
      </c>
      <c r="AV82" s="78" t="n">
        <v>59.5769732785504</v>
      </c>
      <c r="AW82" s="78" t="n">
        <v>60.4451669118866</v>
      </c>
      <c r="AX82" s="78" t="n">
        <v>61.2918025588961</v>
      </c>
      <c r="AY82" s="78" t="n">
        <v>62.1166730686135</v>
      </c>
      <c r="AZ82" s="78" t="n">
        <v>62.9195560207341</v>
      </c>
      <c r="BA82" s="78" t="n">
        <v>63.7002121549446</v>
      </c>
      <c r="BB82" s="78" t="n">
        <v>64.4583835708327</v>
      </c>
      <c r="BC82" s="78" t="n">
        <v>65.2020728155005</v>
      </c>
      <c r="BD82" s="78" t="n">
        <v>66.0543492631677</v>
      </c>
      <c r="BE82" s="78" t="n">
        <v>66.8867545732184</v>
      </c>
      <c r="BF82" s="78" t="n">
        <v>67.6988025394372</v>
      </c>
      <c r="BG82" s="78" t="n">
        <v>68.489969409101</v>
      </c>
      <c r="BH82" s="78" t="n">
        <v>69.259688785111</v>
      </c>
      <c r="BI82" s="78" t="n">
        <v>70.0073455027421</v>
      </c>
      <c r="BJ82" s="78" t="n">
        <v>70.732268199455</v>
      </c>
      <c r="BK82" s="78" t="n">
        <v>71.4337201954898</v>
      </c>
      <c r="BL82" s="78" t="n">
        <v>72.1108881566508</v>
      </c>
      <c r="BM82" s="78" t="n">
        <v>72.7628677931669</v>
      </c>
      <c r="BN82" s="78" t="n">
        <v>73.3886455164803</v>
      </c>
      <c r="BO82" s="78" t="n">
        <v>73.9870744534989</v>
      </c>
      <c r="BP82" s="78" t="n">
        <v>74.5568423669364</v>
      </c>
      <c r="BQ82" s="78" t="n">
        <v>75.0964275862094</v>
      </c>
      <c r="BR82" s="78" t="n">
        <v>75.6040364797421</v>
      </c>
      <c r="BS82" s="78" t="n">
        <v>76.0775111333778</v>
      </c>
      <c r="BT82" s="78" t="n">
        <v>76.5141859962079</v>
      </c>
      <c r="BU82" s="118" t="n">
        <v>76.9106501057091</v>
      </c>
      <c r="BV82" s="66" t="n">
        <f aca="false">MAX(C82:BU82)</f>
        <v>76.9106501057091</v>
      </c>
    </row>
    <row r="83" customFormat="false" ht="14.1" hidden="false" customHeight="true" outlineLevel="0" collapsed="false">
      <c r="A83" s="76" t="n">
        <v>35.3</v>
      </c>
      <c r="B83" s="77" t="n">
        <f aca="false">IF(A83-$E$3&lt;0,0,A83-$E$3)</f>
        <v>3.76</v>
      </c>
      <c r="C83" s="119"/>
      <c r="D83" s="89"/>
      <c r="E83" s="89"/>
      <c r="F83" s="89"/>
      <c r="G83" s="89"/>
      <c r="H83" s="89"/>
      <c r="I83" s="89" t="n">
        <v>10.343714369757</v>
      </c>
      <c r="J83" s="78" t="n">
        <v>11.9500562343116</v>
      </c>
      <c r="K83" s="78" t="n">
        <v>13.5479088714202</v>
      </c>
      <c r="L83" s="78" t="n">
        <v>15.1487048351978</v>
      </c>
      <c r="M83" s="78" t="n">
        <v>16.7289135286647</v>
      </c>
      <c r="N83" s="78" t="n">
        <v>18.2885352748133</v>
      </c>
      <c r="O83" s="78" t="n">
        <v>19.8275691812533</v>
      </c>
      <c r="P83" s="78" t="n">
        <v>21.346013082677</v>
      </c>
      <c r="Q83" s="78" t="n">
        <v>22.8438634798676</v>
      </c>
      <c r="R83" s="78" t="n">
        <v>24.3211154749874</v>
      </c>
      <c r="S83" s="78" t="n">
        <v>25.7937770386194</v>
      </c>
      <c r="T83" s="78" t="n">
        <v>27.2484042223108</v>
      </c>
      <c r="U83" s="78" t="n">
        <v>28.6843345377087</v>
      </c>
      <c r="V83" s="78" t="n">
        <v>30.1015314504884</v>
      </c>
      <c r="W83" s="78" t="n">
        <v>31.4999563373238</v>
      </c>
      <c r="X83" s="78" t="n">
        <v>32.8795683815968</v>
      </c>
      <c r="Y83" s="78" t="n">
        <v>34.2403244621223</v>
      </c>
      <c r="Z83" s="78" t="n">
        <v>35.5821790342899</v>
      </c>
      <c r="AA83" s="78" t="n">
        <v>36.9050840029538</v>
      </c>
      <c r="AB83" s="78" t="n">
        <v>38.208988586337</v>
      </c>
      <c r="AC83" s="78" t="n">
        <v>39.4938391701281</v>
      </c>
      <c r="AD83" s="78" t="n">
        <v>40.759579150862</v>
      </c>
      <c r="AE83" s="78" t="n">
        <v>42.0061487675676</v>
      </c>
      <c r="AF83" s="78" t="n">
        <v>43.2334849205474</v>
      </c>
      <c r="AG83" s="78" t="n">
        <v>44.441520976018</v>
      </c>
      <c r="AH83" s="78" t="n">
        <v>45.6301865551845</v>
      </c>
      <c r="AI83" s="78" t="n">
        <v>46.7994073061434</v>
      </c>
      <c r="AJ83" s="78" t="n">
        <v>47.9491046568011</v>
      </c>
      <c r="AK83" s="78" t="n">
        <v>49.0791955467616</v>
      </c>
      <c r="AL83" s="78" t="n">
        <v>50.189592135856</v>
      </c>
      <c r="AM83" s="78" t="n">
        <v>51.2802014866732</v>
      </c>
      <c r="AN83" s="78" t="n">
        <v>52.350925218073</v>
      </c>
      <c r="AO83" s="78" t="n">
        <v>53.4016591262303</v>
      </c>
      <c r="AP83" s="78" t="n">
        <v>54.432292769244</v>
      </c>
      <c r="AQ83" s="78" t="n">
        <v>55.4427090107414</v>
      </c>
      <c r="AR83" s="78" t="n">
        <v>56.4327835171898</v>
      </c>
      <c r="AS83" s="78" t="n">
        <v>57.4023842027781</v>
      </c>
      <c r="AT83" s="78" t="n">
        <v>58.351370614707</v>
      </c>
      <c r="AU83" s="78" t="n">
        <v>59.2795932505041</v>
      </c>
      <c r="AV83" s="78" t="n">
        <v>60.1868927974987</v>
      </c>
      <c r="AW83" s="78" t="n">
        <v>61.0730992827904</v>
      </c>
      <c r="AX83" s="78" t="n">
        <v>61.9380311198484</v>
      </c>
      <c r="AY83" s="78" t="n">
        <v>62.7814940351721</v>
      </c>
      <c r="AZ83" s="78" t="n">
        <v>63.6032798550935</v>
      </c>
      <c r="BA83" s="78" t="n">
        <v>64.4031651286197</v>
      </c>
      <c r="BB83" s="78" t="n">
        <v>65.1809095569634</v>
      </c>
      <c r="BC83" s="78" t="n">
        <v>65.936254193741</v>
      </c>
      <c r="BD83" s="78" t="n">
        <v>66.7190867874831</v>
      </c>
      <c r="BE83" s="78" t="n">
        <v>67.5705425764445</v>
      </c>
      <c r="BF83" s="78" t="n">
        <v>68.4021463617477</v>
      </c>
      <c r="BG83" s="78" t="n">
        <v>69.2134124053462</v>
      </c>
      <c r="BH83" s="78" t="n">
        <v>70.0038174588398</v>
      </c>
      <c r="BI83" s="78" t="n">
        <v>70.7727956705142</v>
      </c>
      <c r="BJ83" s="78" t="n">
        <v>71.519732467988</v>
      </c>
      <c r="BK83" s="78" t="n">
        <v>72.243957135178</v>
      </c>
      <c r="BL83" s="78" t="n">
        <v>72.9447337016747</v>
      </c>
      <c r="BM83" s="78" t="n">
        <v>73.6212496164438</v>
      </c>
      <c r="BN83" s="78" t="n">
        <v>74.2726014604563</v>
      </c>
      <c r="BO83" s="78" t="n">
        <v>74.8977766211412</v>
      </c>
      <c r="BP83" s="78" t="n">
        <v>75.4956293297325</v>
      </c>
      <c r="BQ83" s="78" t="n">
        <v>76.0648486125</v>
      </c>
      <c r="BR83" s="78" t="n">
        <v>76.60391426408</v>
      </c>
      <c r="BS83" s="78" t="n">
        <v>77.111034379988</v>
      </c>
      <c r="BT83" s="78" t="n">
        <v>77.5840531239272</v>
      </c>
      <c r="BU83" s="118" t="n">
        <v>78.0203075116535</v>
      </c>
      <c r="BV83" s="66" t="n">
        <f aca="false">MAX(C83:BU83)</f>
        <v>78.0203075116535</v>
      </c>
    </row>
    <row r="84" customFormat="false" ht="14.1" hidden="false" customHeight="true" outlineLevel="0" collapsed="false">
      <c r="A84" s="76" t="n">
        <v>35.35</v>
      </c>
      <c r="B84" s="77" t="n">
        <f aca="false">IF(A84-$E$3&lt;0,0,A84-$E$3)</f>
        <v>3.81</v>
      </c>
      <c r="C84" s="119"/>
      <c r="D84" s="89"/>
      <c r="E84" s="89"/>
      <c r="F84" s="89"/>
      <c r="G84" s="89"/>
      <c r="H84" s="89"/>
      <c r="I84" s="89"/>
      <c r="J84" s="89" t="n">
        <v>12.0285062680148</v>
      </c>
      <c r="K84" s="78" t="n">
        <v>13.6332459149592</v>
      </c>
      <c r="L84" s="78" t="n">
        <v>15.2454067386889</v>
      </c>
      <c r="M84" s="78" t="n">
        <v>16.837135424841</v>
      </c>
      <c r="N84" s="78" t="n">
        <v>18.4084324345534</v>
      </c>
      <c r="O84" s="78" t="n">
        <v>19.9592970612744</v>
      </c>
      <c r="P84" s="78" t="n">
        <v>21.4897273763167</v>
      </c>
      <c r="Q84" s="78" t="n">
        <v>22.9997201711929</v>
      </c>
      <c r="R84" s="78" t="n">
        <v>24.4892708964886</v>
      </c>
      <c r="S84" s="78" t="n">
        <v>25.970966049916</v>
      </c>
      <c r="T84" s="78" t="n">
        <v>27.4378885418271</v>
      </c>
      <c r="U84" s="78" t="n">
        <v>28.8862629760025</v>
      </c>
      <c r="V84" s="78" t="n">
        <v>30.3160540259023</v>
      </c>
      <c r="W84" s="78" t="n">
        <v>31.7272243687085</v>
      </c>
      <c r="X84" s="78" t="n">
        <v>33.119734587382</v>
      </c>
      <c r="Y84" s="78" t="n">
        <v>34.4935430662788</v>
      </c>
      <c r="Z84" s="78" t="n">
        <v>35.8486058797798</v>
      </c>
      <c r="AA84" s="78" t="n">
        <v>37.1848766733346</v>
      </c>
      <c r="AB84" s="78" t="n">
        <v>38.5023065362517</v>
      </c>
      <c r="AC84" s="78" t="n">
        <v>39.8008438655011</v>
      </c>
      <c r="AD84" s="78" t="n">
        <v>41.0804342197071</v>
      </c>
      <c r="AE84" s="78" t="n">
        <v>42.341020162424</v>
      </c>
      <c r="AF84" s="78" t="n">
        <v>43.5825410936757</v>
      </c>
      <c r="AG84" s="78" t="n">
        <v>44.8049330686265</v>
      </c>
      <c r="AH84" s="78" t="n">
        <v>46.0081286021113</v>
      </c>
      <c r="AI84" s="78" t="n">
        <v>47.1920564575979</v>
      </c>
      <c r="AJ84" s="78" t="n">
        <v>48.3566414189769</v>
      </c>
      <c r="AK84" s="78" t="n">
        <v>49.5018040433673</v>
      </c>
      <c r="AL84" s="78" t="n">
        <v>50.6274603928897</v>
      </c>
      <c r="AM84" s="78" t="n">
        <v>51.7335217430837</v>
      </c>
      <c r="AN84" s="78" t="n">
        <v>52.8198942653251</v>
      </c>
      <c r="AO84" s="78" t="n">
        <v>53.8864786802289</v>
      </c>
      <c r="AP84" s="78" t="n">
        <v>54.9331698785858</v>
      </c>
      <c r="AQ84" s="78" t="n">
        <v>55.9598565058671</v>
      </c>
      <c r="AR84" s="78" t="n">
        <v>56.9664205057302</v>
      </c>
      <c r="AS84" s="78" t="n">
        <v>57.9527366172396</v>
      </c>
      <c r="AT84" s="78" t="n">
        <v>58.9186718196655</v>
      </c>
      <c r="AU84" s="78" t="n">
        <v>59.8640847177046</v>
      </c>
      <c r="AV84" s="78" t="n">
        <v>60.7888248587402</v>
      </c>
      <c r="AW84" s="78" t="n">
        <v>61.6927319722809</v>
      </c>
      <c r="AX84" s="78" t="n">
        <v>62.5756351199179</v>
      </c>
      <c r="AY84" s="78" t="n">
        <v>63.4373517419427</v>
      </c>
      <c r="AZ84" s="78" t="n">
        <v>64.2776865840644</v>
      </c>
      <c r="BA84" s="78" t="n">
        <v>65.0964304843149</v>
      </c>
      <c r="BB84" s="78" t="n">
        <v>65.893358996055</v>
      </c>
      <c r="BC84" s="78" t="n">
        <v>66.6682308177403</v>
      </c>
      <c r="BD84" s="78" t="n">
        <v>67.4207859934495</v>
      </c>
      <c r="BE84" s="78" t="n">
        <v>68.2435844913517</v>
      </c>
      <c r="BF84" s="78" t="n">
        <v>69.0942196216072</v>
      </c>
      <c r="BG84" s="78" t="n">
        <v>69.9250218821629</v>
      </c>
      <c r="BH84" s="78" t="n">
        <v>70.7355060031413</v>
      </c>
      <c r="BI84" s="78" t="n">
        <v>71.5251492404645</v>
      </c>
      <c r="BJ84" s="78" t="n">
        <v>72.2933862878035</v>
      </c>
      <c r="BK84" s="78" t="n">
        <v>73.0396031651198</v>
      </c>
      <c r="BL84" s="78" t="n">
        <v>73.7631298027869</v>
      </c>
      <c r="BM84" s="78" t="n">
        <v>74.4632309397456</v>
      </c>
      <c r="BN84" s="78" t="n">
        <v>75.1390948081227</v>
      </c>
      <c r="BO84" s="78" t="n">
        <v>75.7898188596317</v>
      </c>
      <c r="BP84" s="78" t="n">
        <v>76.414391457688</v>
      </c>
      <c r="BQ84" s="78" t="n">
        <v>77.0116679378521</v>
      </c>
      <c r="BR84" s="78" t="n">
        <v>77.5803385899497</v>
      </c>
      <c r="BS84" s="78" t="n">
        <v>78.1188846738365</v>
      </c>
      <c r="BT84" s="78" t="n">
        <v>78.6255160121198</v>
      </c>
      <c r="BU84" s="118" t="n">
        <v>79.0980788463627</v>
      </c>
      <c r="BV84" s="66" t="n">
        <f aca="false">MAX(C84:BU84)</f>
        <v>79.0980788463627</v>
      </c>
    </row>
    <row r="85" customFormat="false" ht="14.1" hidden="false" customHeight="true" outlineLevel="0" collapsed="false">
      <c r="A85" s="76" t="n">
        <v>35.4</v>
      </c>
      <c r="B85" s="77" t="n">
        <f aca="false">IF(A85-$E$3&lt;0,0,A85-$E$3)</f>
        <v>3.86</v>
      </c>
      <c r="C85" s="119"/>
      <c r="D85" s="89"/>
      <c r="E85" s="89"/>
      <c r="F85" s="89"/>
      <c r="G85" s="89"/>
      <c r="H85" s="89"/>
      <c r="I85" s="89"/>
      <c r="J85" s="89"/>
      <c r="K85" s="89" t="n">
        <v>13.7176941948857</v>
      </c>
      <c r="L85" s="78" t="n">
        <v>15.3410957571525</v>
      </c>
      <c r="M85" s="78" t="n">
        <v>16.9442174056429</v>
      </c>
      <c r="N85" s="78" t="n">
        <v>18.5270597295226</v>
      </c>
      <c r="O85" s="78" t="n">
        <v>20.0896221954203</v>
      </c>
      <c r="P85" s="78" t="n">
        <v>21.6319030958643</v>
      </c>
      <c r="Q85" s="78" t="n">
        <v>23.1538994947154</v>
      </c>
      <c r="R85" s="78" t="n">
        <v>24.6556071693763</v>
      </c>
      <c r="S85" s="78" t="n">
        <v>26.1462371578313</v>
      </c>
      <c r="T85" s="78" t="n">
        <v>27.6253112451546</v>
      </c>
      <c r="U85" s="78" t="n">
        <v>29.0859830425172</v>
      </c>
      <c r="V85" s="78" t="n">
        <v>30.5282183718573</v>
      </c>
      <c r="W85" s="78" t="n">
        <v>31.9519811459819</v>
      </c>
      <c r="X85" s="78" t="n">
        <v>33.3572332764877</v>
      </c>
      <c r="Y85" s="78" t="n">
        <v>34.743934575732</v>
      </c>
      <c r="Z85" s="78" t="n">
        <v>36.1120426523612</v>
      </c>
      <c r="AA85" s="78" t="n">
        <v>37.4615127998505</v>
      </c>
      <c r="AB85" s="78" t="n">
        <v>38.7922978774554</v>
      </c>
      <c r="AC85" s="78" t="n">
        <v>40.1043481829095</v>
      </c>
      <c r="AD85" s="78" t="n">
        <v>41.397611316131</v>
      </c>
      <c r="AE85" s="78" t="n">
        <v>42.6720320331189</v>
      </c>
      <c r="AF85" s="78" t="n">
        <v>43.9275520891303</v>
      </c>
      <c r="AG85" s="78" t="n">
        <v>45.1641100701198</v>
      </c>
      <c r="AH85" s="78" t="n">
        <v>46.3816412113095</v>
      </c>
      <c r="AI85" s="78" t="n">
        <v>47.5800772016165</v>
      </c>
      <c r="AJ85" s="78" t="n">
        <v>48.7593459725124</v>
      </c>
      <c r="AK85" s="78" t="n">
        <v>49.9193714697099</v>
      </c>
      <c r="AL85" s="78" t="n">
        <v>51.0600734058642</v>
      </c>
      <c r="AM85" s="78" t="n">
        <v>52.1813669922434</v>
      </c>
      <c r="AN85" s="78" t="n">
        <v>53.2831626470428</v>
      </c>
      <c r="AO85" s="78" t="n">
        <v>54.3653656777023</v>
      </c>
      <c r="AP85" s="78" t="n">
        <v>55.4278759342109</v>
      </c>
      <c r="AQ85" s="78" t="n">
        <v>56.4705874299479</v>
      </c>
      <c r="AR85" s="78" t="n">
        <v>57.4933879260986</v>
      </c>
      <c r="AS85" s="78" t="n">
        <v>58.4961584750762</v>
      </c>
      <c r="AT85" s="78" t="n">
        <v>59.4787729176671</v>
      </c>
      <c r="AU85" s="78" t="n">
        <v>60.441097327765</v>
      </c>
      <c r="AV85" s="78" t="n">
        <v>61.3829893975397</v>
      </c>
      <c r="AW85" s="78" t="n">
        <v>62.3042977546622</v>
      </c>
      <c r="AX85" s="78" t="n">
        <v>63.2048612017292</v>
      </c>
      <c r="AY85" s="78" t="n">
        <v>64.0845078662314</v>
      </c>
      <c r="AZ85" s="78" t="n">
        <v>64.9430542472158</v>
      </c>
      <c r="BA85" s="78" t="n">
        <v>65.7803041420855</v>
      </c>
      <c r="BB85" s="78" t="n">
        <v>66.5960474336385</v>
      </c>
      <c r="BC85" s="78" t="n">
        <v>67.3900587132688</v>
      </c>
      <c r="BD85" s="78" t="n">
        <v>68.1620957110045</v>
      </c>
      <c r="BE85" s="78" t="n">
        <v>68.9118974964044</v>
      </c>
      <c r="BF85" s="78" t="n">
        <v>69.7754662005861</v>
      </c>
      <c r="BG85" s="78" t="n">
        <v>70.6252806721357</v>
      </c>
      <c r="BH85" s="78" t="n">
        <v>71.4552814079439</v>
      </c>
      <c r="BI85" s="78" t="n">
        <v>72.2649836063021</v>
      </c>
      <c r="BJ85" s="78" t="n">
        <v>73.053865027455</v>
      </c>
      <c r="BK85" s="78" t="n">
        <v>73.8213609104585</v>
      </c>
      <c r="BL85" s="78" t="n">
        <v>74.5668578676174</v>
      </c>
      <c r="BM85" s="78" t="n">
        <v>75.2896864757616</v>
      </c>
      <c r="BN85" s="78" t="n">
        <v>75.9891121831823</v>
      </c>
      <c r="BO85" s="78" t="n">
        <v>76.6643240051674</v>
      </c>
      <c r="BP85" s="78" t="n">
        <v>77.3144202641729</v>
      </c>
      <c r="BQ85" s="78" t="n">
        <v>77.9383902996006</v>
      </c>
      <c r="BR85" s="78" t="n">
        <v>78.5350905513374</v>
      </c>
      <c r="BS85" s="78" t="n">
        <v>79.103212572765</v>
      </c>
      <c r="BT85" s="78" t="n">
        <v>79.6412390889588</v>
      </c>
      <c r="BU85" s="118" t="n">
        <v>80.1473816496174</v>
      </c>
      <c r="BV85" s="66" t="n">
        <f aca="false">MAX(C85:BU85)</f>
        <v>80.1473816496174</v>
      </c>
    </row>
    <row r="86" customFormat="false" ht="14.1" hidden="false" customHeight="true" outlineLevel="0" collapsed="false">
      <c r="A86" s="76" t="n">
        <v>35.45</v>
      </c>
      <c r="B86" s="77" t="n">
        <f aca="false">IF(A86-$E$3&lt;0,0,A86-$E$3)</f>
        <v>3.91</v>
      </c>
      <c r="C86" s="119"/>
      <c r="D86" s="89"/>
      <c r="E86" s="89"/>
      <c r="F86" s="89"/>
      <c r="G86" s="89"/>
      <c r="H86" s="89"/>
      <c r="I86" s="89"/>
      <c r="J86" s="89"/>
      <c r="K86" s="89"/>
      <c r="L86" s="89" t="n">
        <v>15.4357910006338</v>
      </c>
      <c r="M86" s="78" t="n">
        <v>17.0501811669967</v>
      </c>
      <c r="N86" s="78" t="n">
        <v>18.6444415357546</v>
      </c>
      <c r="O86" s="78" t="n">
        <v>20.2185717349731</v>
      </c>
      <c r="P86" s="78" t="n">
        <v>21.7725702640909</v>
      </c>
      <c r="Q86" s="78" t="n">
        <v>23.3064344422424</v>
      </c>
      <c r="R86" s="78" t="n">
        <v>24.8201603535743</v>
      </c>
      <c r="S86" s="78" t="n">
        <v>26.3196284957793</v>
      </c>
      <c r="T86" s="78" t="n">
        <v>27.8107136525287</v>
      </c>
      <c r="U86" s="78" t="n">
        <v>29.2835393533038</v>
      </c>
      <c r="V86" s="78" t="n">
        <v>30.7380725130333</v>
      </c>
      <c r="W86" s="78" t="n">
        <v>32.1742782195072</v>
      </c>
      <c r="X86" s="78" t="n">
        <v>33.5921196467202</v>
      </c>
      <c r="Y86" s="78" t="n">
        <v>34.9915579627133</v>
      </c>
      <c r="Z86" s="78" t="n">
        <v>36.3725522314632</v>
      </c>
      <c r="AA86" s="78" t="n">
        <v>37.7350593083282</v>
      </c>
      <c r="AB86" s="78" t="n">
        <v>39.079033728503</v>
      </c>
      <c r="AC86" s="78" t="n">
        <v>40.4044275878849</v>
      </c>
      <c r="AD86" s="78" t="n">
        <v>41.7111904156834</v>
      </c>
      <c r="AE86" s="78" t="n">
        <v>42.9992690380375</v>
      </c>
      <c r="AF86" s="78" t="n">
        <v>44.2686074318225</v>
      </c>
      <c r="AG86" s="78" t="n">
        <v>45.5191465677347</v>
      </c>
      <c r="AH86" s="78" t="n">
        <v>46.7508242416385</v>
      </c>
      <c r="AI86" s="78" t="n">
        <v>47.963574893043</v>
      </c>
      <c r="AJ86" s="78" t="n">
        <v>49.1573294094348</v>
      </c>
      <c r="AK86" s="78" t="n">
        <v>50.3320149150432</v>
      </c>
      <c r="AL86" s="78" t="n">
        <v>51.4875545424319</v>
      </c>
      <c r="AM86" s="78" t="n">
        <v>52.6238671851065</v>
      </c>
      <c r="AN86" s="78" t="n">
        <v>53.740867229091</v>
      </c>
      <c r="AO86" s="78" t="n">
        <v>54.8384642611511</v>
      </c>
      <c r="AP86" s="78" t="n">
        <v>55.9165627510208</v>
      </c>
      <c r="AQ86" s="78" t="n">
        <v>56.975061704622</v>
      </c>
      <c r="AR86" s="78" t="n">
        <v>58.0138542848228</v>
      </c>
      <c r="AS86" s="78" t="n">
        <v>59.0328273957771</v>
      </c>
      <c r="AT86" s="78" t="n">
        <v>60.031861226277</v>
      </c>
      <c r="AU86" s="78" t="n">
        <v>61.0108287468387</v>
      </c>
      <c r="AV86" s="78" t="n">
        <v>61.9695951543879</v>
      </c>
      <c r="AW86" s="78" t="n">
        <v>62.9080172573945</v>
      </c>
      <c r="AX86" s="78" t="n">
        <v>63.8259427930821</v>
      </c>
      <c r="AY86" s="78" t="n">
        <v>64.723209666858</v>
      </c>
      <c r="AZ86" s="78" t="n">
        <v>65.5996451023163</v>
      </c>
      <c r="BA86" s="78" t="n">
        <v>66.4550646879666</v>
      </c>
      <c r="BB86" s="78" t="n">
        <v>67.2892713041446</v>
      </c>
      <c r="BC86" s="78" t="n">
        <v>68.102053910212</v>
      </c>
      <c r="BD86" s="78" t="n">
        <v>68.893186167984</v>
      </c>
      <c r="BE86" s="78" t="n">
        <v>69.6624248720731</v>
      </c>
      <c r="BF86" s="78" t="n">
        <v>70.4462965887281</v>
      </c>
      <c r="BG86" s="78" t="n">
        <v>71.3146338049407</v>
      </c>
      <c r="BH86" s="78" t="n">
        <v>72.1636276177844</v>
      </c>
      <c r="BI86" s="78" t="n">
        <v>72.9928268288451</v>
      </c>
      <c r="BJ86" s="78" t="n">
        <v>73.8017471045831</v>
      </c>
      <c r="BK86" s="78" t="n">
        <v>74.5898667095657</v>
      </c>
      <c r="BL86" s="78" t="n">
        <v>75.3566214282336</v>
      </c>
      <c r="BM86" s="78" t="n">
        <v>76.1013984652353</v>
      </c>
      <c r="BN86" s="78" t="n">
        <v>76.8235290438565</v>
      </c>
      <c r="BO86" s="78" t="n">
        <v>77.5222793217392</v>
      </c>
      <c r="BP86" s="78" t="n">
        <v>78.1968390973323</v>
      </c>
      <c r="BQ86" s="78" t="n">
        <v>78.8463075638343</v>
      </c>
      <c r="BR86" s="78" t="n">
        <v>79.4696750366334</v>
      </c>
      <c r="BS86" s="78" t="n">
        <v>80.065799059943</v>
      </c>
      <c r="BT86" s="78" t="n">
        <v>80.6333724507006</v>
      </c>
      <c r="BU86" s="118" t="n">
        <v>81.1708793992013</v>
      </c>
      <c r="BV86" s="66" t="n">
        <f aca="false">MAX(C86:BU86)</f>
        <v>81.1708793992013</v>
      </c>
    </row>
    <row r="87" customFormat="false" ht="14.1" hidden="false" customHeight="true" outlineLevel="0" collapsed="false">
      <c r="A87" s="76" t="n">
        <v>35.5</v>
      </c>
      <c r="B87" s="77" t="n">
        <f aca="false">IF(A87-$E$3&lt;0,0,A87-$E$3)</f>
        <v>3.96</v>
      </c>
      <c r="C87" s="119"/>
      <c r="D87" s="89"/>
      <c r="E87" s="89"/>
      <c r="F87" s="89"/>
      <c r="G87" s="89"/>
      <c r="H87" s="89"/>
      <c r="I87" s="89"/>
      <c r="J87" s="89"/>
      <c r="K87" s="89"/>
      <c r="L87" s="89"/>
      <c r="M87" s="89" t="n">
        <v>17.1550476703494</v>
      </c>
      <c r="N87" s="78" t="n">
        <v>18.7606013985622</v>
      </c>
      <c r="O87" s="78" t="n">
        <v>20.3461718999132</v>
      </c>
      <c r="P87" s="78" t="n">
        <v>21.9117578674573</v>
      </c>
      <c r="Q87" s="78" t="n">
        <v>23.4573568597272</v>
      </c>
      <c r="R87" s="78" t="n">
        <v>24.9829652489472</v>
      </c>
      <c r="S87" s="78" t="n">
        <v>26.4911768562203</v>
      </c>
      <c r="T87" s="78" t="n">
        <v>27.9941356212617</v>
      </c>
      <c r="U87" s="78" t="n">
        <v>29.4789749339444</v>
      </c>
      <c r="V87" s="78" t="n">
        <v>30.945662750218</v>
      </c>
      <c r="W87" s="78" t="n">
        <v>32.3941652761136</v>
      </c>
      <c r="X87" s="78" t="n">
        <v>33.8244468861098</v>
      </c>
      <c r="Y87" s="78" t="n">
        <v>35.236470036403</v>
      </c>
      <c r="Z87" s="78" t="n">
        <v>36.6301951726732</v>
      </c>
      <c r="AA87" s="78" t="n">
        <v>38.005580631898</v>
      </c>
      <c r="AB87" s="78" t="n">
        <v>39.3625825377194</v>
      </c>
      <c r="AC87" s="78" t="n">
        <v>40.7011546888207</v>
      </c>
      <c r="AD87" s="78" t="n">
        <v>42.021248439711</v>
      </c>
      <c r="AE87" s="78" t="n">
        <v>43.3228125732533</v>
      </c>
      <c r="AF87" s="78" t="n">
        <v>44.6057931641993</v>
      </c>
      <c r="AG87" s="78" t="n">
        <v>45.8701334329113</v>
      </c>
      <c r="AH87" s="78" t="n">
        <v>47.1157735883623</v>
      </c>
      <c r="AI87" s="78" t="n">
        <v>48.3426506593975</v>
      </c>
      <c r="AJ87" s="78" t="n">
        <v>49.5506983131241</v>
      </c>
      <c r="AK87" s="78" t="n">
        <v>50.739846659158</v>
      </c>
      <c r="AL87" s="78" t="n">
        <v>51.9100220383025</v>
      </c>
      <c r="AM87" s="78" t="n">
        <v>53.0611467940534</v>
      </c>
      <c r="AN87" s="78" t="n">
        <v>54.1931390251216</v>
      </c>
      <c r="AO87" s="78" t="n">
        <v>55.305912316926</v>
      </c>
      <c r="AP87" s="78" t="n">
        <v>56.3993754497346</v>
      </c>
      <c r="AQ87" s="78" t="n">
        <v>57.4734320808132</v>
      </c>
      <c r="AR87" s="78" t="n">
        <v>58.5279803975691</v>
      </c>
      <c r="AS87" s="78" t="n">
        <v>59.5629127382402</v>
      </c>
      <c r="AT87" s="78" t="n">
        <v>60.5781151761711</v>
      </c>
      <c r="AU87" s="78" t="n">
        <v>61.5734670631101</v>
      </c>
      <c r="AV87" s="78" t="n">
        <v>62.5488405262498</v>
      </c>
      <c r="AW87" s="78" t="n">
        <v>63.5040999128805</v>
      </c>
      <c r="AX87" s="78" t="n">
        <v>64.4391011755074</v>
      </c>
      <c r="AY87" s="78" t="n">
        <v>65.3536911890626</v>
      </c>
      <c r="AZ87" s="78" t="n">
        <v>66.2477069903614</v>
      </c>
      <c r="BA87" s="78" t="n">
        <v>67.1209749281601</v>
      </c>
      <c r="BB87" s="78" t="n">
        <v>67.9733097099759</v>
      </c>
      <c r="BC87" s="78" t="n">
        <v>68.8045133291319</v>
      </c>
      <c r="BD87" s="78" t="n">
        <v>69.6143738521467</v>
      </c>
      <c r="BE87" s="78" t="n">
        <v>70.4026640424173</v>
      </c>
      <c r="BF87" s="78" t="n">
        <v>71.169139790903</v>
      </c>
      <c r="BG87" s="78" t="n">
        <v>71.9934929010159</v>
      </c>
      <c r="BH87" s="78" t="n">
        <v>72.8609907607039</v>
      </c>
      <c r="BI87" s="78" t="n">
        <v>73.7091639148417</v>
      </c>
      <c r="BJ87" s="78" t="n">
        <v>74.5375616011549</v>
      </c>
      <c r="BK87" s="78" t="n">
        <v>75.3456999542727</v>
      </c>
      <c r="BL87" s="78" t="n">
        <v>76.1330577430851</v>
      </c>
      <c r="BM87" s="78" t="n">
        <v>76.8990712974174</v>
      </c>
      <c r="BN87" s="78" t="n">
        <v>77.6431284142617</v>
      </c>
      <c r="BO87" s="78" t="n">
        <v>78.36456096336</v>
      </c>
      <c r="BP87" s="78" t="n">
        <v>79.0626358117047</v>
      </c>
      <c r="BQ87" s="78" t="n">
        <v>79.7365435409058</v>
      </c>
      <c r="BR87" s="78" t="n">
        <v>80.3853842149043</v>
      </c>
      <c r="BS87" s="78" t="n">
        <v>81.0081491250748</v>
      </c>
      <c r="BT87" s="78" t="n">
        <v>81.6036969199571</v>
      </c>
      <c r="BU87" s="118" t="n">
        <v>82.1707216800447</v>
      </c>
      <c r="BV87" s="66" t="n">
        <f aca="false">MAX(C87:BU87)</f>
        <v>82.1707216800447</v>
      </c>
    </row>
    <row r="88" customFormat="false" ht="14.1" hidden="false" customHeight="true" outlineLevel="0" collapsed="false">
      <c r="A88" s="76" t="n">
        <v>35.55</v>
      </c>
      <c r="B88" s="77" t="n">
        <f aca="false">IF(A88-$E$3&lt;0,0,A88-$E$3)</f>
        <v>4.01</v>
      </c>
      <c r="C88" s="11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 t="n">
        <v>18.8755620718943</v>
      </c>
      <c r="O88" s="78" t="n">
        <v>20.4724480232919</v>
      </c>
      <c r="P88" s="78" t="n">
        <v>22.0494939057647</v>
      </c>
      <c r="Q88" s="78" t="n">
        <v>23.6066975024705</v>
      </c>
      <c r="R88" s="78" t="n">
        <v>25.1440554563369</v>
      </c>
      <c r="S88" s="78" t="n">
        <v>26.6615632181708</v>
      </c>
      <c r="T88" s="78" t="n">
        <v>28.1756156177137</v>
      </c>
      <c r="U88" s="78" t="n">
        <v>29.6723312983293</v>
      </c>
      <c r="V88" s="78" t="n">
        <v>31.1510337462891</v>
      </c>
      <c r="W88" s="78" t="n">
        <v>32.6116902327164</v>
      </c>
      <c r="X88" s="78" t="n">
        <v>34.0542662746364</v>
      </c>
      <c r="Y88" s="78" t="n">
        <v>35.4787255532741</v>
      </c>
      <c r="Z88" s="78" t="n">
        <v>36.8850298272548</v>
      </c>
      <c r="AA88" s="78" t="n">
        <v>38.2731388403001</v>
      </c>
      <c r="AB88" s="78" t="n">
        <v>39.6430102229695</v>
      </c>
      <c r="AC88" s="78" t="n">
        <v>40.9945993879544</v>
      </c>
      <c r="AD88" s="78" t="n">
        <v>42.3278594183805</v>
      </c>
      <c r="AE88" s="78" t="n">
        <v>43.6427409485174</v>
      </c>
      <c r="AF88" s="78" t="n">
        <v>44.93919203623</v>
      </c>
      <c r="AG88" s="78" t="n">
        <v>46.2171580264362</v>
      </c>
      <c r="AH88" s="78" t="n">
        <v>47.4765814047508</v>
      </c>
      <c r="AI88" s="78" t="n">
        <v>48.7174016404066</v>
      </c>
      <c r="AJ88" s="78" t="n">
        <v>49.9395550174373</v>
      </c>
      <c r="AK88" s="78" t="n">
        <v>51.1429744529878</v>
      </c>
      <c r="AL88" s="78" t="n">
        <v>52.3275893014818</v>
      </c>
      <c r="AM88" s="78" t="n">
        <v>53.4933251432214</v>
      </c>
      <c r="AN88" s="78" t="n">
        <v>54.640103555815</v>
      </c>
      <c r="AO88" s="78" t="n">
        <v>55.7678418666231</v>
      </c>
      <c r="AP88" s="78" t="n">
        <v>56.8764528841763</v>
      </c>
      <c r="AQ88" s="78" t="n">
        <v>57.9658446062451</v>
      </c>
      <c r="AR88" s="78" t="n">
        <v>59.0359199019197</v>
      </c>
      <c r="AS88" s="78" t="n">
        <v>60.0865761646899</v>
      </c>
      <c r="AT88" s="78" t="n">
        <v>61.1177049330765</v>
      </c>
      <c r="AU88" s="78" t="n">
        <v>62.1291914748558</v>
      </c>
      <c r="AV88" s="78" t="n">
        <v>63.1209143303153</v>
      </c>
      <c r="AW88" s="78" t="n">
        <v>64.092744809263</v>
      </c>
      <c r="AX88" s="78" t="n">
        <v>65.0445464356635</v>
      </c>
      <c r="AY88" s="78" t="n">
        <v>65.9761743327551</v>
      </c>
      <c r="AZ88" s="78" t="n">
        <v>66.8874745402816</v>
      </c>
      <c r="BA88" s="78" t="n">
        <v>67.7782832539934</v>
      </c>
      <c r="BB88" s="78" t="n">
        <v>68.6484259757813</v>
      </c>
      <c r="BC88" s="78" t="n">
        <v>69.4977165606093</v>
      </c>
      <c r="BD88" s="78" t="n">
        <v>70.325956143719</v>
      </c>
      <c r="BE88" s="78" t="n">
        <v>71.1329319282345</v>
      </c>
      <c r="BF88" s="78" t="n">
        <v>71.9184158091301</v>
      </c>
      <c r="BG88" s="78" t="n">
        <v>72.6821628042853</v>
      </c>
      <c r="BH88" s="78" t="n">
        <v>73.5477835399613</v>
      </c>
      <c r="BI88" s="78" t="n">
        <v>74.4144420431248</v>
      </c>
      <c r="BJ88" s="78" t="n">
        <v>75.2617945385567</v>
      </c>
      <c r="BK88" s="78" t="n">
        <v>76.0893907001224</v>
      </c>
      <c r="BL88" s="78" t="n">
        <v>76.89674713062</v>
      </c>
      <c r="BM88" s="78" t="n">
        <v>77.683343103262</v>
      </c>
      <c r="BN88" s="78" t="n">
        <v>78.4486154932589</v>
      </c>
      <c r="BO88" s="78" t="n">
        <v>79.1919526899457</v>
      </c>
      <c r="BP88" s="78" t="n">
        <v>79.9126872095212</v>
      </c>
      <c r="BQ88" s="78" t="n">
        <v>80.6100866283278</v>
      </c>
      <c r="BR88" s="78" t="n">
        <v>81.283342311137</v>
      </c>
      <c r="BS88" s="78" t="n">
        <v>81.9315551926319</v>
      </c>
      <c r="BT88" s="78" t="n">
        <v>82.5537175401738</v>
      </c>
      <c r="BU88" s="118" t="n">
        <v>83.1486891066289</v>
      </c>
      <c r="BV88" s="66" t="n">
        <f aca="false">MAX(C88:BU88)</f>
        <v>83.1486891066289</v>
      </c>
    </row>
    <row r="89" customFormat="false" ht="14.1" hidden="false" customHeight="true" outlineLevel="0" collapsed="false">
      <c r="A89" s="76" t="n">
        <v>35.6</v>
      </c>
      <c r="B89" s="77" t="n">
        <f aca="false">IF(A89-$E$3&lt;0,0,A89-$E$3)</f>
        <v>4.06</v>
      </c>
      <c r="C89" s="11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 t="n">
        <v>20.5974245929241</v>
      </c>
      <c r="P89" s="78" t="n">
        <v>22.185805438791</v>
      </c>
      <c r="Q89" s="78" t="n">
        <v>23.7544860869528</v>
      </c>
      <c r="R89" s="78" t="n">
        <v>25.3034634348557</v>
      </c>
      <c r="S89" s="78" t="n">
        <v>26.8327332341886</v>
      </c>
      <c r="T89" s="78" t="n">
        <v>28.3551907847677</v>
      </c>
      <c r="U89" s="78" t="n">
        <v>29.863648522478</v>
      </c>
      <c r="V89" s="78" t="n">
        <v>31.3542286067479</v>
      </c>
      <c r="W89" s="78" t="n">
        <v>32.8268993239575</v>
      </c>
      <c r="X89" s="78" t="n">
        <v>34.2816272794052</v>
      </c>
      <c r="Y89" s="78" t="n">
        <v>35.7183773202666</v>
      </c>
      <c r="Z89" s="78" t="n">
        <v>37.1371124538294</v>
      </c>
      <c r="AA89" s="78" t="n">
        <v>38.5377937606285</v>
      </c>
      <c r="AB89" s="78" t="n">
        <v>39.9203803020753</v>
      </c>
      <c r="AC89" s="78" t="n">
        <v>41.2848290221322</v>
      </c>
      <c r="AD89" s="78" t="n">
        <v>42.631094642538</v>
      </c>
      <c r="AE89" s="78" t="n">
        <v>43.9591295510411</v>
      </c>
      <c r="AF89" s="78" t="n">
        <v>45.2688836820386</v>
      </c>
      <c r="AG89" s="78" t="n">
        <v>46.560304388957</v>
      </c>
      <c r="AH89" s="78" t="n">
        <v>47.8333363076376</v>
      </c>
      <c r="AI89" s="78" t="n">
        <v>49.0879212099089</v>
      </c>
      <c r="AJ89" s="78" t="n">
        <v>50.3239978464345</v>
      </c>
      <c r="AK89" s="78" t="n">
        <v>51.5415017778241</v>
      </c>
      <c r="AL89" s="78" t="n">
        <v>52.7403651928705</v>
      </c>
      <c r="AM89" s="78" t="n">
        <v>53.9205167126455</v>
      </c>
      <c r="AN89" s="78" t="n">
        <v>55.0818811790288</v>
      </c>
      <c r="AO89" s="78" t="n">
        <v>56.2243794260651</v>
      </c>
      <c r="AP89" s="78" t="n">
        <v>57.3479280323422</v>
      </c>
      <c r="AQ89" s="78" t="n">
        <v>58.4524390523436</v>
      </c>
      <c r="AR89" s="78" t="n">
        <v>59.5378197244549</v>
      </c>
      <c r="AS89" s="78" t="n">
        <v>60.6039721529865</v>
      </c>
      <c r="AT89" s="78" t="n">
        <v>61.650792961199</v>
      </c>
      <c r="AU89" s="78" t="n">
        <v>62.6781729118884</v>
      </c>
      <c r="AV89" s="78" t="n">
        <v>63.6859964915715</v>
      </c>
      <c r="AW89" s="78" t="n">
        <v>64.6741414537127</v>
      </c>
      <c r="AX89" s="78" t="n">
        <v>65.6424783157158</v>
      </c>
      <c r="AY89" s="78" t="n">
        <v>66.590869803558</v>
      </c>
      <c r="AZ89" s="78" t="n">
        <v>67.5191702369219</v>
      </c>
      <c r="BA89" s="78" t="n">
        <v>68.4272248464643</v>
      </c>
      <c r="BB89" s="78" t="n">
        <v>69.3148690133815</v>
      </c>
      <c r="BC89" s="78" t="n">
        <v>70.1819274196371</v>
      </c>
      <c r="BD89" s="78" t="n">
        <v>71.0282130950308</v>
      </c>
      <c r="BE89" s="78" t="n">
        <v>71.8535263445847</v>
      </c>
      <c r="BF89" s="78" t="n">
        <v>72.6576535363889</v>
      </c>
      <c r="BG89" s="78" t="n">
        <v>73.4403657258824</v>
      </c>
      <c r="BH89" s="78" t="n">
        <v>74.2243889529671</v>
      </c>
      <c r="BI89" s="78" t="n">
        <v>75.1090749542441</v>
      </c>
      <c r="BJ89" s="78" t="n">
        <v>75.9748941008829</v>
      </c>
      <c r="BK89" s="78" t="n">
        <v>76.821425937609</v>
      </c>
      <c r="BL89" s="78" t="n">
        <v>77.6482205744271</v>
      </c>
      <c r="BM89" s="78" t="n">
        <v>78.4547950823046</v>
      </c>
      <c r="BN89" s="78" t="n">
        <v>79.2406292387763</v>
      </c>
      <c r="BO89" s="78" t="n">
        <v>80.0051604644377</v>
      </c>
      <c r="BP89" s="78" t="n">
        <v>80.7477777409671</v>
      </c>
      <c r="BQ89" s="78" t="n">
        <v>81.4678142310196</v>
      </c>
      <c r="BR89" s="78" t="n">
        <v>82.1645382202883</v>
      </c>
      <c r="BS89" s="78" t="n">
        <v>82.8371418567054</v>
      </c>
      <c r="BT89" s="78" t="n">
        <v>83.4847269456968</v>
      </c>
      <c r="BU89" s="118" t="n">
        <v>84.1062867306102</v>
      </c>
      <c r="BV89" s="66" t="n">
        <f aca="false">MAX(C89:BU89)</f>
        <v>84.1062867306102</v>
      </c>
    </row>
    <row r="90" customFormat="false" ht="14.1" hidden="false" customHeight="true" outlineLevel="0" collapsed="false">
      <c r="A90" s="76" t="n">
        <v>35.65</v>
      </c>
      <c r="B90" s="77" t="n">
        <f aca="false">IF(A90-$E$3&lt;0,0,A90-$E$3)</f>
        <v>4.11</v>
      </c>
      <c r="C90" s="11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 t="n">
        <v>22.3207186301336</v>
      </c>
      <c r="Q90" s="78" t="n">
        <v>23.9007513395474</v>
      </c>
      <c r="R90" s="78" t="n">
        <v>25.4612205557118</v>
      </c>
      <c r="S90" s="78" t="n">
        <v>27.0021223136641</v>
      </c>
      <c r="T90" s="78" t="n">
        <v>28.5328970051499</v>
      </c>
      <c r="U90" s="78" t="n">
        <v>30.0529653137827</v>
      </c>
      <c r="V90" s="78" t="n">
        <v>31.5552889552222</v>
      </c>
      <c r="W90" s="78" t="n">
        <v>33.0398371843298</v>
      </c>
      <c r="X90" s="78" t="n">
        <v>34.5065776437821</v>
      </c>
      <c r="Y90" s="78" t="n">
        <v>35.9554762913593</v>
      </c>
      <c r="Z90" s="78" t="n">
        <v>37.3864973228453</v>
      </c>
      <c r="AA90" s="78" t="n">
        <v>38.7996030902021</v>
      </c>
      <c r="AB90" s="78" t="n">
        <v>40.1947540146432</v>
      </c>
      <c r="AC90" s="78" t="n">
        <v>41.5719084942014</v>
      </c>
      <c r="AD90" s="78" t="n">
        <v>42.9310228053394</v>
      </c>
      <c r="AE90" s="78" t="n">
        <v>44.2720509981118</v>
      </c>
      <c r="AF90" s="78" t="n">
        <v>45.5949447843332</v>
      </c>
      <c r="AG90" s="78" t="n">
        <v>46.8996534181522</v>
      </c>
      <c r="AH90" s="78" t="n">
        <v>48.1861235683657</v>
      </c>
      <c r="AI90" s="78" t="n">
        <v>49.4542991817386</v>
      </c>
      <c r="AJ90" s="78" t="n">
        <v>50.7041213365089</v>
      </c>
      <c r="AK90" s="78" t="n">
        <v>51.9355280851699</v>
      </c>
      <c r="AL90" s="78" t="n">
        <v>53.1484542855134</v>
      </c>
      <c r="AM90" s="78" t="n">
        <v>54.3428314188021</v>
      </c>
      <c r="AN90" s="78" t="n">
        <v>55.5185873937996</v>
      </c>
      <c r="AO90" s="78" t="n">
        <v>56.6756463352352</v>
      </c>
      <c r="AP90" s="78" t="n">
        <v>57.8139283550993</v>
      </c>
      <c r="AQ90" s="78" t="n">
        <v>58.9333493049608</v>
      </c>
      <c r="AR90" s="78" t="n">
        <v>60.0338205072633</v>
      </c>
      <c r="AS90" s="78" t="n">
        <v>61.1152484632775</v>
      </c>
      <c r="AT90" s="78" t="n">
        <v>62.177534535075</v>
      </c>
      <c r="AU90" s="78" t="n">
        <v>63.2205745985112</v>
      </c>
      <c r="AV90" s="78" t="n">
        <v>64.2442586637742</v>
      </c>
      <c r="AW90" s="78" t="n">
        <v>65.2484704595429</v>
      </c>
      <c r="AX90" s="78" t="n">
        <v>66.2330869761968</v>
      </c>
      <c r="AY90" s="78" t="n">
        <v>67.1979779628046</v>
      </c>
      <c r="AZ90" s="78" t="n">
        <v>68.1430053717691</v>
      </c>
      <c r="BA90" s="78" t="n">
        <v>69.0680227439903</v>
      </c>
      <c r="BB90" s="78" t="n">
        <v>69.9728745261873</v>
      </c>
      <c r="BC90" s="78" t="n">
        <v>70.8573953105444</v>
      </c>
      <c r="BD90" s="78" t="n">
        <v>71.7214089850541</v>
      </c>
      <c r="BE90" s="78" t="n">
        <v>72.5647277807409</v>
      </c>
      <c r="BF90" s="78" t="n">
        <v>73.3871511992522</v>
      </c>
      <c r="BG90" s="78" t="n">
        <v>74.1884648009699</v>
      </c>
      <c r="BH90" s="78" t="n">
        <v>74.9684388296306</v>
      </c>
      <c r="BI90" s="78" t="n">
        <v>75.7934466678385</v>
      </c>
      <c r="BJ90" s="78" t="n">
        <v>76.6772750223768</v>
      </c>
      <c r="BK90" s="78" t="n">
        <v>77.5422548124911</v>
      </c>
      <c r="BL90" s="78" t="n">
        <v>78.3879659905112</v>
      </c>
      <c r="BM90" s="78" t="n">
        <v>79.2139591025819</v>
      </c>
      <c r="BN90" s="78" t="n">
        <v>80.0197516878392</v>
      </c>
      <c r="BO90" s="78" t="n">
        <v>80.8048240281406</v>
      </c>
      <c r="BP90" s="78" t="n">
        <v>81.5686140894664</v>
      </c>
      <c r="BQ90" s="78" t="n">
        <v>82.3105114458385</v>
      </c>
      <c r="BR90" s="78" t="n">
        <v>83.0298499063681</v>
      </c>
      <c r="BS90" s="78" t="n">
        <v>83.7258984660987</v>
      </c>
      <c r="BT90" s="78" t="n">
        <v>84.3978500561239</v>
      </c>
      <c r="BU90" s="118" t="n">
        <v>85.0448073526118</v>
      </c>
      <c r="BV90" s="66" t="n">
        <f aca="false">MAX(C90:BU90)</f>
        <v>85.0448073526118</v>
      </c>
    </row>
    <row r="91" customFormat="false" ht="14.1" hidden="false" customHeight="true" outlineLevel="0" collapsed="false">
      <c r="A91" s="76" t="n">
        <v>35.7</v>
      </c>
      <c r="B91" s="77" t="n">
        <f aca="false">IF(A91-$E$3&lt;0,0,A91-$E$3)</f>
        <v>4.16</v>
      </c>
      <c r="C91" s="11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 t="n">
        <v>24.0455210423378</v>
      </c>
      <c r="R91" s="78" t="n">
        <v>25.6173571528201</v>
      </c>
      <c r="S91" s="78" t="n">
        <v>27.1697634219307</v>
      </c>
      <c r="T91" s="78" t="n">
        <v>28.7087689609033</v>
      </c>
      <c r="U91" s="78" t="n">
        <v>30.2403190760167</v>
      </c>
      <c r="V91" s="78" t="n">
        <v>31.7542550043183</v>
      </c>
      <c r="W91" s="78" t="n">
        <v>33.2505469252037</v>
      </c>
      <c r="X91" s="78" t="n">
        <v>34.7291634709548</v>
      </c>
      <c r="Y91" s="78" t="n">
        <v>36.1900716580504</v>
      </c>
      <c r="Z91" s="78" t="n">
        <v>37.6332368143999</v>
      </c>
      <c r="AA91" s="78" t="n">
        <v>39.0586225021875</v>
      </c>
      <c r="AB91" s="78" t="n">
        <v>40.4661904359897</v>
      </c>
      <c r="AC91" s="78" t="n">
        <v>41.8559003957913</v>
      </c>
      <c r="AD91" s="78" t="n">
        <v>43.2277101344952</v>
      </c>
      <c r="AE91" s="78" t="n">
        <v>44.5815752794734</v>
      </c>
      <c r="AF91" s="78" t="n">
        <v>45.9174492276698</v>
      </c>
      <c r="AG91" s="78" t="n">
        <v>47.2352830337075</v>
      </c>
      <c r="AH91" s="78" t="n">
        <v>48.5350252904029</v>
      </c>
      <c r="AI91" s="78" t="n">
        <v>49.8166220010184</v>
      </c>
      <c r="AJ91" s="78" t="n">
        <v>51.080016442521</v>
      </c>
      <c r="AK91" s="78" t="n">
        <v>52.3251490190263</v>
      </c>
      <c r="AL91" s="78" t="n">
        <v>53.5519571045198</v>
      </c>
      <c r="AM91" s="78" t="n">
        <v>54.7603748738396</v>
      </c>
      <c r="AN91" s="78" t="n">
        <v>55.9503331207888</v>
      </c>
      <c r="AO91" s="78" t="n">
        <v>57.1217590621075</v>
      </c>
      <c r="AP91" s="78" t="n">
        <v>58.2745761258803</v>
      </c>
      <c r="AQ91" s="78" t="n">
        <v>59.4087037227764</v>
      </c>
      <c r="AR91" s="78" t="n">
        <v>60.524056998316</v>
      </c>
      <c r="AS91" s="78" t="n">
        <v>61.620546564116</v>
      </c>
      <c r="AT91" s="78" t="n">
        <v>62.6980782057987</v>
      </c>
      <c r="AU91" s="78" t="n">
        <v>63.7565525649261</v>
      </c>
      <c r="AV91" s="78" t="n">
        <v>64.795864791949</v>
      </c>
      <c r="AW91" s="78" t="n">
        <v>65.8159041667309</v>
      </c>
      <c r="AX91" s="78" t="n">
        <v>66.8165536826895</v>
      </c>
      <c r="AY91" s="78" t="n">
        <v>67.7976895900025</v>
      </c>
      <c r="AZ91" s="78" t="n">
        <v>68.7591808926041</v>
      </c>
      <c r="BA91" s="78" t="n">
        <v>69.7008887928559</v>
      </c>
      <c r="BB91" s="78" t="n">
        <v>70.6226660767546</v>
      </c>
      <c r="BC91" s="78" t="n">
        <v>71.5243564313241</v>
      </c>
      <c r="BD91" s="78" t="n">
        <v>72.4057936843584</v>
      </c>
      <c r="BE91" s="78" t="n">
        <v>73.2668009548986</v>
      </c>
      <c r="BF91" s="78" t="n">
        <v>74.1071897006314</v>
      </c>
      <c r="BG91" s="78" t="n">
        <v>74.9267586457069</v>
      </c>
      <c r="BH91" s="78" t="n">
        <v>75.7252925691391</v>
      </c>
      <c r="BI91" s="78" t="n">
        <v>76.5025609297912</v>
      </c>
      <c r="BJ91" s="78" t="n">
        <v>77.3693223031366</v>
      </c>
      <c r="BK91" s="78" t="n">
        <v>78.2522930109362</v>
      </c>
      <c r="BL91" s="78" t="n">
        <v>79.116433444526</v>
      </c>
      <c r="BM91" s="78" t="n">
        <v>79.9613239638402</v>
      </c>
      <c r="BN91" s="78" t="n">
        <v>80.7865155511634</v>
      </c>
      <c r="BO91" s="78" t="n">
        <v>81.5915262138005</v>
      </c>
      <c r="BP91" s="78" t="n">
        <v>82.3758367379316</v>
      </c>
      <c r="BQ91" s="78" t="n">
        <v>83.1388856349219</v>
      </c>
      <c r="BR91" s="78" t="n">
        <v>83.8800630711366</v>
      </c>
      <c r="BS91" s="78" t="n">
        <v>84.5987035021433</v>
      </c>
      <c r="BT91" s="78" t="n">
        <v>85.2940766323359</v>
      </c>
      <c r="BU91" s="118" t="n">
        <v>85.9653761759691</v>
      </c>
      <c r="BV91" s="66" t="n">
        <f aca="false">MAX(C91:BU91)</f>
        <v>85.9653761759691</v>
      </c>
    </row>
    <row r="92" customFormat="false" ht="14.1" hidden="false" customHeight="true" outlineLevel="0" collapsed="false">
      <c r="A92" s="76" t="n">
        <v>35.75</v>
      </c>
      <c r="B92" s="77" t="n">
        <f aca="false">IF(A92-$E$3&lt;0,0,A92-$E$3)</f>
        <v>4.21</v>
      </c>
      <c r="C92" s="11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 t="n">
        <v>25.7719025704287</v>
      </c>
      <c r="S92" s="78" t="n">
        <v>27.3356884426231</v>
      </c>
      <c r="T92" s="78" t="n">
        <v>28.8828401892953</v>
      </c>
      <c r="U92" s="78" t="n">
        <v>30.4257459704194</v>
      </c>
      <c r="V92" s="78" t="n">
        <v>31.9511656221669</v>
      </c>
      <c r="W92" s="78" t="n">
        <v>33.45907020714</v>
      </c>
      <c r="X92" s="78" t="n">
        <v>34.9494293023382</v>
      </c>
      <c r="Y92" s="78" t="n">
        <v>36.4222109342128</v>
      </c>
      <c r="Z92" s="78" t="n">
        <v>37.8773815099272</v>
      </c>
      <c r="AA92" s="78" t="n">
        <v>39.3149057445382</v>
      </c>
      <c r="AB92" s="78" t="n">
        <v>40.7347465837884</v>
      </c>
      <c r="AC92" s="78" t="n">
        <v>42.1368651221699</v>
      </c>
      <c r="AD92" s="78" t="n">
        <v>43.5212205158873</v>
      </c>
      <c r="AE92" s="78" t="n">
        <v>44.8877698903115</v>
      </c>
      <c r="AF92" s="78" t="n">
        <v>46.236468241477</v>
      </c>
      <c r="AG92" s="78" t="n">
        <v>47.5672683311286</v>
      </c>
      <c r="AH92" s="78" t="n">
        <v>48.8801205747731</v>
      </c>
      <c r="AI92" s="78" t="n">
        <v>50.1749729221366</v>
      </c>
      <c r="AJ92" s="78" t="n">
        <v>51.4517707293615</v>
      </c>
      <c r="AK92" s="78" t="n">
        <v>52.7104566222089</v>
      </c>
      <c r="AL92" s="78" t="n">
        <v>53.9509703494463</v>
      </c>
      <c r="AM92" s="78" t="n">
        <v>55.1732486255135</v>
      </c>
      <c r="AN92" s="78" t="n">
        <v>56.3772249614508</v>
      </c>
      <c r="AO92" s="78" t="n">
        <v>57.5628294829578</v>
      </c>
      <c r="AP92" s="78" t="n">
        <v>58.7299887343128</v>
      </c>
      <c r="AQ92" s="78" t="n">
        <v>59.8786254667304</v>
      </c>
      <c r="AR92" s="78" t="n">
        <v>61.0086584095541</v>
      </c>
      <c r="AS92" s="78" t="n">
        <v>62.1200020224771</v>
      </c>
      <c r="AT92" s="78" t="n">
        <v>63.2125662267476</v>
      </c>
      <c r="AU92" s="78" t="n">
        <v>64.2862561130416</v>
      </c>
      <c r="AV92" s="78" t="n">
        <v>65.3409716233657</v>
      </c>
      <c r="AW92" s="78" t="n">
        <v>66.3766072039832</v>
      </c>
      <c r="AX92" s="78" t="n">
        <v>67.3930514259221</v>
      </c>
      <c r="AY92" s="78" t="n">
        <v>68.3901865691121</v>
      </c>
      <c r="AZ92" s="78" t="n">
        <v>69.3678881655957</v>
      </c>
      <c r="BA92" s="78" t="n">
        <v>70.3260244965472</v>
      </c>
      <c r="BB92" s="78" t="n">
        <v>71.2644560369813</v>
      </c>
      <c r="BC92" s="78" t="n">
        <v>72.1830348410209</v>
      </c>
      <c r="BD92" s="78" t="n">
        <v>73.0816038593723</v>
      </c>
      <c r="BE92" s="78" t="n">
        <v>73.9599961791843</v>
      </c>
      <c r="BF92" s="78" t="n">
        <v>74.8180341746748</v>
      </c>
      <c r="BG92" s="78" t="n">
        <v>75.6555285547236</v>
      </c>
      <c r="BH92" s="78" t="n">
        <v>76.4722772909389</v>
      </c>
      <c r="BI92" s="78" t="n">
        <v>77.2680644063683</v>
      </c>
      <c r="BJ92" s="78" t="n">
        <v>78.0513943794572</v>
      </c>
      <c r="BK92" s="78" t="n">
        <v>78.9519264734601</v>
      </c>
      <c r="BL92" s="78" t="n">
        <v>79.8340395345212</v>
      </c>
      <c r="BM92" s="78" t="n">
        <v>80.6973406115863</v>
      </c>
      <c r="BN92" s="78" t="n">
        <v>81.5414104721947</v>
      </c>
      <c r="BO92" s="78" t="n">
        <v>82.3658005347703</v>
      </c>
      <c r="BP92" s="78" t="n">
        <v>83.1700292747873</v>
      </c>
      <c r="BQ92" s="78" t="n">
        <v>83.9535779827481</v>
      </c>
      <c r="BR92" s="78" t="n">
        <v>84.7158857154028</v>
      </c>
      <c r="BS92" s="78" t="n">
        <v>85.4563432314601</v>
      </c>
      <c r="BT92" s="78" t="n">
        <v>86.1742856329439</v>
      </c>
      <c r="BU92" s="118" t="n">
        <v>86.8689833335985</v>
      </c>
      <c r="BV92" s="66" t="n">
        <f aca="false">MAX(C92:BU92)</f>
        <v>86.8689833335985</v>
      </c>
    </row>
    <row r="93" customFormat="false" ht="14.1" hidden="false" customHeight="true" outlineLevel="0" collapsed="false">
      <c r="A93" s="76" t="n">
        <v>35.8</v>
      </c>
      <c r="B93" s="77" t="n">
        <f aca="false">IF(A93-$E$3&lt;0,0,A93-$E$3)</f>
        <v>4.26</v>
      </c>
      <c r="C93" s="11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 t="n">
        <v>27.4999282269589</v>
      </c>
      <c r="T93" s="78" t="n">
        <v>29.0558052844583</v>
      </c>
      <c r="U93" s="78" t="n">
        <v>30.609280973145</v>
      </c>
      <c r="V93" s="78" t="n">
        <v>32.1460583949816</v>
      </c>
      <c r="W93" s="78" t="n">
        <v>33.6654473078373</v>
      </c>
      <c r="X93" s="78" t="n">
        <v>35.1674181912134</v>
      </c>
      <c r="Y93" s="78" t="n">
        <v>36.6519400357472</v>
      </c>
      <c r="Z93" s="78" t="n">
        <v>38.118980278219</v>
      </c>
      <c r="AA93" s="78" t="n">
        <v>39.5685047327642</v>
      </c>
      <c r="AB93" s="78" t="n">
        <v>41.0004775180064</v>
      </c>
      <c r="AC93" s="78" t="n">
        <v>42.4148609798005</v>
      </c>
      <c r="AD93" s="78" t="n">
        <v>43.8116156092464</v>
      </c>
      <c r="AE93" s="78" t="n">
        <v>45.1906999556015</v>
      </c>
      <c r="AF93" s="78" t="n">
        <v>46.552070533684</v>
      </c>
      <c r="AG93" s="78" t="n">
        <v>47.8956817253188</v>
      </c>
      <c r="AH93" s="78" t="n">
        <v>49.2214856743327</v>
      </c>
      <c r="AI93" s="78" t="n">
        <v>50.5294321745542</v>
      </c>
      <c r="AJ93" s="78" t="n">
        <v>51.8194685502192</v>
      </c>
      <c r="AK93" s="78" t="n">
        <v>53.0915395281163</v>
      </c>
      <c r="AL93" s="78" t="n">
        <v>54.3455871007377</v>
      </c>
      <c r="AM93" s="78" t="n">
        <v>55.5815503796161</v>
      </c>
      <c r="AN93" s="78" t="n">
        <v>56.7993654379403</v>
      </c>
      <c r="AO93" s="78" t="n">
        <v>57.9989651414343</v>
      </c>
      <c r="AP93" s="78" t="n">
        <v>59.1802789663681</v>
      </c>
      <c r="AQ93" s="78" t="n">
        <v>60.3432328034316</v>
      </c>
      <c r="AR93" s="78" t="n">
        <v>61.4877487460481</v>
      </c>
      <c r="AS93" s="78" t="n">
        <v>62.6137448615258</v>
      </c>
      <c r="AT93" s="78" t="n">
        <v>63.7211349432413</v>
      </c>
      <c r="AU93" s="78" t="n">
        <v>64.809828241812</v>
      </c>
      <c r="AV93" s="78" t="n">
        <v>65.8797291729401</v>
      </c>
      <c r="AW93" s="78" t="n">
        <v>66.9307369992935</v>
      </c>
      <c r="AX93" s="78" t="n">
        <v>67.962745483418</v>
      </c>
      <c r="AY93" s="78" t="n">
        <v>68.975642508239</v>
      </c>
      <c r="AZ93" s="78" t="n">
        <v>69.9693096612034</v>
      </c>
      <c r="BA93" s="78" t="n">
        <v>70.9436217775095</v>
      </c>
      <c r="BB93" s="78" t="n">
        <v>71.8984464371579</v>
      </c>
      <c r="BC93" s="78" t="n">
        <v>72.833643409712</v>
      </c>
      <c r="BD93" s="78" t="n">
        <v>73.7490640396384</v>
      </c>
      <c r="BE93" s="78" t="n">
        <v>74.6445505638818</v>
      </c>
      <c r="BF93" s="78" t="n">
        <v>75.5199353518536</v>
      </c>
      <c r="BG93" s="78" t="n">
        <v>76.3750400562271</v>
      </c>
      <c r="BH93" s="78" t="n">
        <v>77.2096746607433</v>
      </c>
      <c r="BI93" s="78" t="n">
        <v>78.0236364085443</v>
      </c>
      <c r="BJ93" s="78" t="n">
        <v>78.8167085912194</v>
      </c>
      <c r="BK93" s="78" t="n">
        <v>79.6415145639251</v>
      </c>
      <c r="BL93" s="78" t="n">
        <v>80.5411711030274</v>
      </c>
      <c r="BM93" s="78" t="n">
        <v>81.4224265173499</v>
      </c>
      <c r="BN93" s="78" t="n">
        <v>82.2848882378904</v>
      </c>
      <c r="BO93" s="78" t="n">
        <v>83.1281374397929</v>
      </c>
      <c r="BP93" s="78" t="n">
        <v>83.951725977621</v>
      </c>
      <c r="BQ93" s="78" t="n">
        <v>84.7551727950178</v>
      </c>
      <c r="BR93" s="78" t="n">
        <v>85.5379596868083</v>
      </c>
      <c r="BS93" s="78" t="n">
        <v>86.2995262551275</v>
      </c>
      <c r="BT93" s="78" t="n">
        <v>87.0392638510275</v>
      </c>
      <c r="BU93" s="118" t="n">
        <v>87.7565082229883</v>
      </c>
      <c r="BV93" s="66" t="n">
        <f aca="false">MAX(C93:BU93)</f>
        <v>87.7565082229883</v>
      </c>
    </row>
    <row r="94" customFormat="false" ht="14.1" hidden="false" customHeight="true" outlineLevel="0" collapsed="false">
      <c r="A94" s="76" t="n">
        <v>35.85</v>
      </c>
      <c r="B94" s="77" t="n">
        <f aca="false">IF(A94-$E$3&lt;0,0,A94-$E$3)</f>
        <v>4.31</v>
      </c>
      <c r="C94" s="11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 t="n">
        <v>29.2296576578475</v>
      </c>
      <c r="U94" s="78" t="n">
        <v>30.7909579293362</v>
      </c>
      <c r="V94" s="78" t="n">
        <v>32.3389696859164</v>
      </c>
      <c r="W94" s="78" t="n">
        <v>33.8697171860321</v>
      </c>
      <c r="X94" s="78" t="n">
        <v>35.3831717719474</v>
      </c>
      <c r="Y94" s="78" t="n">
        <v>36.8793033554209</v>
      </c>
      <c r="Z94" s="78" t="n">
        <v>38.3580803562032</v>
      </c>
      <c r="AA94" s="78" t="n">
        <v>39.8194696370005</v>
      </c>
      <c r="AB94" s="78" t="n">
        <v>41.2634364346413</v>
      </c>
      <c r="AC94" s="78" t="n">
        <v>42.6899442871638</v>
      </c>
      <c r="AD94" s="78" t="n">
        <v>44.0989549565128</v>
      </c>
      <c r="AE94" s="78" t="n">
        <v>45.4904283465071</v>
      </c>
      <c r="AF94" s="78" t="n">
        <v>46.8643224157046</v>
      </c>
      <c r="AG94" s="78" t="n">
        <v>48.220593084759</v>
      </c>
      <c r="AH94" s="78" t="n">
        <v>49.5591941378173</v>
      </c>
      <c r="AI94" s="78" t="n">
        <v>50.8800771174677</v>
      </c>
      <c r="AJ94" s="78" t="n">
        <v>52.183191212692</v>
      </c>
      <c r="AK94" s="78" t="n">
        <v>53.4684831392232</v>
      </c>
      <c r="AL94" s="78" t="n">
        <v>54.7358970116441</v>
      </c>
      <c r="AM94" s="78" t="n">
        <v>55.9853742064908</v>
      </c>
      <c r="AN94" s="78" t="n">
        <v>57.216853215544</v>
      </c>
      <c r="AO94" s="78" t="n">
        <v>58.4302694883993</v>
      </c>
      <c r="AP94" s="78" t="n">
        <v>59.6255552633028</v>
      </c>
      <c r="AQ94" s="78" t="n">
        <v>60.8026393851192</v>
      </c>
      <c r="AR94" s="78" t="n">
        <v>61.9614471091663</v>
      </c>
      <c r="AS94" s="78" t="n">
        <v>63.1018998894905</v>
      </c>
      <c r="AT94" s="78" t="n">
        <v>64.2239151499843</v>
      </c>
      <c r="AU94" s="78" t="n">
        <v>65.3274060365392</v>
      </c>
      <c r="AV94" s="78" t="n">
        <v>66.4122811481921</v>
      </c>
      <c r="AW94" s="78" t="n">
        <v>67.478444244949</v>
      </c>
      <c r="AX94" s="78" t="n">
        <v>68.5257939296527</v>
      </c>
      <c r="AY94" s="78" t="n">
        <v>69.5542233008886</v>
      </c>
      <c r="AZ94" s="78" t="n">
        <v>70.5636195734905</v>
      </c>
      <c r="BA94" s="78" t="n">
        <v>71.5538636626979</v>
      </c>
      <c r="BB94" s="78" t="n">
        <v>72.5248297274138</v>
      </c>
      <c r="BC94" s="78" t="n">
        <v>73.4763846673003</v>
      </c>
      <c r="BD94" s="78" t="n">
        <v>74.408387567603</v>
      </c>
      <c r="BE94" s="78" t="n">
        <v>75.3206890845769</v>
      </c>
      <c r="BF94" s="78" t="n">
        <v>76.2131307631753</v>
      </c>
      <c r="BG94" s="78" t="n">
        <v>77.0855442771836</v>
      </c>
      <c r="BH94" s="78" t="n">
        <v>77.9377505801989</v>
      </c>
      <c r="BI94" s="78" t="n">
        <v>78.7695589536669</v>
      </c>
      <c r="BJ94" s="78" t="n">
        <v>79.5807659355027</v>
      </c>
      <c r="BK94" s="78" t="n">
        <v>80.3711541094911</v>
      </c>
      <c r="BL94" s="78" t="n">
        <v>81.2381884046226</v>
      </c>
      <c r="BM94" s="78" t="n">
        <v>82.1369693888244</v>
      </c>
      <c r="BN94" s="78" t="n">
        <v>83.0173671564082</v>
      </c>
      <c r="BO94" s="78" t="n">
        <v>83.8789895204242</v>
      </c>
      <c r="BP94" s="78" t="n">
        <v>84.7214180636207</v>
      </c>
      <c r="BQ94" s="78" t="n">
        <v>85.5442050767014</v>
      </c>
      <c r="BR94" s="78" t="n">
        <v>86.346869971478</v>
      </c>
      <c r="BS94" s="78" t="n">
        <v>87.1288950470982</v>
      </c>
      <c r="BT94" s="78" t="n">
        <v>87.8897204510819</v>
      </c>
      <c r="BU94" s="118" t="n">
        <v>88.6287381268244</v>
      </c>
      <c r="BV94" s="66" t="n">
        <f aca="false">MAX(C94:BU94)</f>
        <v>88.6287381268244</v>
      </c>
    </row>
    <row r="95" customFormat="false" ht="14.1" hidden="false" customHeight="true" outlineLevel="0" collapsed="false">
      <c r="A95" s="76" t="n">
        <v>35.9</v>
      </c>
      <c r="B95" s="77" t="n">
        <f aca="false">IF(A95-$E$3&lt;0,0,A95-$E$3)</f>
        <v>4.36</v>
      </c>
      <c r="C95" s="11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 t="n">
        <v>30.970809604061</v>
      </c>
      <c r="V95" s="78" t="n">
        <v>32.5299346904876</v>
      </c>
      <c r="W95" s="78" t="n">
        <v>34.0719175416442</v>
      </c>
      <c r="X95" s="78" t="n">
        <v>35.5967303251163</v>
      </c>
      <c r="Y95" s="78" t="n">
        <v>37.1043438332423</v>
      </c>
      <c r="Z95" s="78" t="n">
        <v>38.5947274248668</v>
      </c>
      <c r="AA95" s="78" t="n">
        <v>40.0678489637977</v>
      </c>
      <c r="AB95" s="78" t="n">
        <v>41.5236747537273</v>
      </c>
      <c r="AC95" s="78" t="n">
        <v>42.9621694693573</v>
      </c>
      <c r="AD95" s="78" t="n">
        <v>44.383296083443</v>
      </c>
      <c r="AE95" s="78" t="n">
        <v>45.7870157894473</v>
      </c>
      <c r="AF95" s="78" t="n">
        <v>47.1732879194645</v>
      </c>
      <c r="AG95" s="78" t="n">
        <v>48.5420698570421</v>
      </c>
      <c r="AH95" s="78" t="n">
        <v>49.893316944493</v>
      </c>
      <c r="AI95" s="78" t="n">
        <v>51.2269823842495</v>
      </c>
      <c r="AJ95" s="78" t="n">
        <v>52.5430171337672</v>
      </c>
      <c r="AK95" s="78" t="n">
        <v>53.8413697934333</v>
      </c>
      <c r="AL95" s="78" t="n">
        <v>55.121986486881</v>
      </c>
      <c r="AM95" s="78" t="n">
        <v>56.384810733045</v>
      </c>
      <c r="AN95" s="78" t="n">
        <v>57.6297833092227</v>
      </c>
      <c r="AO95" s="78" t="n">
        <v>58.8568421043242</v>
      </c>
      <c r="AP95" s="78" t="n">
        <v>60.0659219614023</v>
      </c>
      <c r="AQ95" s="78" t="n">
        <v>61.2569545084495</v>
      </c>
      <c r="AR95" s="78" t="n">
        <v>62.4298679763298</v>
      </c>
      <c r="AS95" s="78" t="n">
        <v>63.5845870025782</v>
      </c>
      <c r="AT95" s="78" t="n">
        <v>64.7210324196454</v>
      </c>
      <c r="AU95" s="78" t="n">
        <v>65.839121025987</v>
      </c>
      <c r="AV95" s="78" t="n">
        <v>66.9387653381928</v>
      </c>
      <c r="AW95" s="78" t="n">
        <v>68.0198733221144</v>
      </c>
      <c r="AX95" s="78" t="n">
        <v>69.0823481006763</v>
      </c>
      <c r="AY95" s="78" t="n">
        <v>70.1260876357377</v>
      </c>
      <c r="AZ95" s="78" t="n">
        <v>71.1509843810014</v>
      </c>
      <c r="BA95" s="78" t="n">
        <v>72.1569249025324</v>
      </c>
      <c r="BB95" s="78" t="n">
        <v>73.14378946294</v>
      </c>
      <c r="BC95" s="78" t="n">
        <v>74.1114515646743</v>
      </c>
      <c r="BD95" s="78" t="n">
        <v>75.0597774471774</v>
      </c>
      <c r="BE95" s="78" t="n">
        <v>75.9886255317831</v>
      </c>
      <c r="BF95" s="78" t="n">
        <v>76.8978458072422</v>
      </c>
      <c r="BG95" s="78" t="n">
        <v>77.7872791475377</v>
      </c>
      <c r="BH95" s="78" t="n">
        <v>78.6567565521793</v>
      </c>
      <c r="BI95" s="78" t="n">
        <v>79.5060982973835</v>
      </c>
      <c r="BJ95" s="78" t="n">
        <v>80.3351129843587</v>
      </c>
      <c r="BK95" s="78" t="n">
        <v>81.1435964682317</v>
      </c>
      <c r="BL95" s="78" t="n">
        <v>81.9313306478238</v>
      </c>
      <c r="BM95" s="78" t="n">
        <v>82.8413303359222</v>
      </c>
      <c r="BN95" s="78" t="n">
        <v>83.7392357652234</v>
      </c>
      <c r="BO95" s="78" t="n">
        <v>84.6187758860686</v>
      </c>
      <c r="BP95" s="78" t="n">
        <v>85.47955889356</v>
      </c>
      <c r="BQ95" s="78" t="n">
        <v>86.3211667780507</v>
      </c>
      <c r="BR95" s="78" t="n">
        <v>87.1431522663838</v>
      </c>
      <c r="BS95" s="78" t="n">
        <v>87.9450352385402</v>
      </c>
      <c r="BT95" s="78" t="n">
        <v>88.7262984979901</v>
      </c>
      <c r="BU95" s="118" t="n">
        <v>89.4863827376383</v>
      </c>
      <c r="BV95" s="66" t="n">
        <f aca="false">MAX(C95:BU95)</f>
        <v>89.4863827376383</v>
      </c>
    </row>
    <row r="96" customFormat="false" ht="14.1" hidden="false" customHeight="true" outlineLevel="0" collapsed="false">
      <c r="A96" s="76" t="n">
        <v>35.95</v>
      </c>
      <c r="B96" s="128" t="n">
        <f aca="false">IF(A96-$E$3&lt;0,0,A96-$E$3)</f>
        <v>4.41</v>
      </c>
      <c r="C96" s="11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78" t="n">
        <v>32.7189874888038</v>
      </c>
      <c r="W96" s="78" t="n">
        <v>34.2720848724339</v>
      </c>
      <c r="X96" s="78" t="n">
        <v>35.8081328388255</v>
      </c>
      <c r="Y96" s="78" t="n">
        <v>37.3271030226972</v>
      </c>
      <c r="Z96" s="78" t="n">
        <v>38.8289656806784</v>
      </c>
      <c r="AA96" s="78" t="n">
        <v>40.3136896330251</v>
      </c>
      <c r="AB96" s="78" t="n">
        <v>41.7812422020377</v>
      </c>
      <c r="AC96" s="78" t="n">
        <v>43.2315891469427</v>
      </c>
      <c r="AD96" s="78" t="n">
        <v>44.6646945949785</v>
      </c>
      <c r="AE96" s="78" t="n">
        <v>46.0805209683997</v>
      </c>
      <c r="AF96" s="78" t="n">
        <v>47.4790289070906</v>
      </c>
      <c r="AG96" s="78" t="n">
        <v>48.8601771864488</v>
      </c>
      <c r="AH96" s="78" t="n">
        <v>50.2239226301662</v>
      </c>
      <c r="AI96" s="78" t="n">
        <v>51.570220017501</v>
      </c>
      <c r="AJ96" s="78" t="n">
        <v>52.899021984591</v>
      </c>
      <c r="AK96" s="78" t="n">
        <v>54.2102789193169</v>
      </c>
      <c r="AL96" s="78" t="n">
        <v>55.5039388491709</v>
      </c>
      <c r="AM96" s="78" t="n">
        <v>56.7799473215316</v>
      </c>
      <c r="AN96" s="78" t="n">
        <v>58.0382472756802</v>
      </c>
      <c r="AO96" s="78" t="n">
        <v>59.2787789058241</v>
      </c>
      <c r="AP96" s="78" t="n">
        <v>60.5014795143098</v>
      </c>
      <c r="AQ96" s="78" t="n">
        <v>61.7062833541179</v>
      </c>
      <c r="AR96" s="78" t="n">
        <v>62.8931214596261</v>
      </c>
      <c r="AS96" s="78" t="n">
        <v>64.0619214645096</v>
      </c>
      <c r="AT96" s="78" t="n">
        <v>65.2126074055123</v>
      </c>
      <c r="AU96" s="78" t="n">
        <v>66.3450995106651</v>
      </c>
      <c r="AV96" s="78" t="n">
        <v>67.4593139703542</v>
      </c>
      <c r="AW96" s="78" t="n">
        <v>68.5551626894326</v>
      </c>
      <c r="AX96" s="78" t="n">
        <v>69.6325530183361</v>
      </c>
      <c r="AY96" s="78" t="n">
        <v>70.6913874608891</v>
      </c>
      <c r="AZ96" s="78" t="n">
        <v>71.731563356168</v>
      </c>
      <c r="BA96" s="78" t="n">
        <v>72.752972531422</v>
      </c>
      <c r="BB96" s="78" t="n">
        <v>73.7555009226127</v>
      </c>
      <c r="BC96" s="78" t="n">
        <v>74.7390281586306</v>
      </c>
      <c r="BD96" s="78" t="n">
        <v>75.7034271046402</v>
      </c>
      <c r="BE96" s="78" t="n">
        <v>76.6485633592979</v>
      </c>
      <c r="BF96" s="78" t="n">
        <v>77.5742946997379</v>
      </c>
      <c r="BG96" s="78" t="n">
        <v>78.4804704672094</v>
      </c>
      <c r="BH96" s="78" t="n">
        <v>79.3669308850313</v>
      </c>
      <c r="BI96" s="78" t="n">
        <v>80.233506299062</v>
      </c>
      <c r="BJ96" s="78" t="n">
        <v>81.0800163290949</v>
      </c>
      <c r="BK96" s="78" t="n">
        <v>81.9062689174087</v>
      </c>
      <c r="BL96" s="78" t="n">
        <v>82.7120592580176</v>
      </c>
      <c r="BM96" s="78" t="n">
        <v>83.535846590966</v>
      </c>
      <c r="BN96" s="78" t="n">
        <v>84.4508559955994</v>
      </c>
      <c r="BO96" s="78" t="n">
        <v>85.3478858700001</v>
      </c>
      <c r="BP96" s="78" t="n">
        <v>86.2265683441066</v>
      </c>
      <c r="BQ96" s="78" t="n">
        <v>87.0865119950734</v>
      </c>
      <c r="BR96" s="78" t="n">
        <v>87.9272992208582</v>
      </c>
      <c r="BS96" s="78" t="n">
        <v>88.7484831844438</v>
      </c>
      <c r="BT96" s="78" t="n">
        <v>89.54958423398</v>
      </c>
      <c r="BU96" s="118" t="n">
        <v>90.3300856772597</v>
      </c>
      <c r="BV96" s="66" t="n">
        <f aca="false">MAX(C96:BU96)</f>
        <v>90.3300856772597</v>
      </c>
    </row>
    <row r="97" customFormat="false" ht="14.1" hidden="false" customHeight="true" outlineLevel="0" collapsed="false">
      <c r="A97" s="76" t="n">
        <v>36</v>
      </c>
      <c r="B97" s="120" t="n">
        <f aca="false">IF(A97-$E$3&lt;0,0,A97-$E$3)</f>
        <v>4.46</v>
      </c>
      <c r="C97" s="121"/>
      <c r="D97" s="122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 t="n">
        <v>34.4702545274143</v>
      </c>
      <c r="X97" s="122" t="n">
        <v>36.0174170664944</v>
      </c>
      <c r="Y97" s="122" t="n">
        <v>37.5476211531379</v>
      </c>
      <c r="Z97" s="122" t="n">
        <v>39.0608379028332</v>
      </c>
      <c r="AA97" s="123" t="n">
        <v>40.5570370502403</v>
      </c>
      <c r="AB97" s="123" t="n">
        <v>42.0361868908695</v>
      </c>
      <c r="AC97" s="123" t="n">
        <v>43.4982542194632</v>
      </c>
      <c r="AD97" s="123" t="n">
        <v>44.9432042648413</v>
      </c>
      <c r="AE97" s="123" t="n">
        <v>46.3710006209493</v>
      </c>
      <c r="AF97" s="123" t="n">
        <v>47.781605173826</v>
      </c>
      <c r="AG97" s="123" t="n">
        <v>49.1749780241791</v>
      </c>
      <c r="AH97" s="123" t="n">
        <v>50.5510774052317</v>
      </c>
      <c r="AI97" s="123" t="n">
        <v>51.9098595954658</v>
      </c>
      <c r="AJ97" s="123" t="n">
        <v>53.2512788258564</v>
      </c>
      <c r="AK97" s="123" t="n">
        <v>54.5752871811485</v>
      </c>
      <c r="AL97" s="123" t="n">
        <v>55.8818344946825</v>
      </c>
      <c r="AM97" s="123" t="n">
        <v>57.1708682362273</v>
      </c>
      <c r="AN97" s="123" t="n">
        <v>58.4423333922187</v>
      </c>
      <c r="AO97" s="123" t="n">
        <v>59.6961723377413</v>
      </c>
      <c r="AP97" s="123" t="n">
        <v>60.9323246995181</v>
      </c>
      <c r="AQ97" s="123" t="n">
        <v>62.1507272090909</v>
      </c>
      <c r="AR97" s="123" t="n">
        <v>63.3513135452842</v>
      </c>
      <c r="AS97" s="123" t="n">
        <v>64.5340141649402</v>
      </c>
      <c r="AT97" s="123" t="n">
        <v>65.6987561207923</v>
      </c>
      <c r="AU97" s="123" t="n">
        <v>66.8454628652126</v>
      </c>
      <c r="AV97" s="123" t="n">
        <v>67.9740540384113</v>
      </c>
      <c r="AW97" s="123" t="n">
        <v>69.0844452394882</v>
      </c>
      <c r="AX97" s="123" t="n">
        <v>70.1765477785338</v>
      </c>
      <c r="AY97" s="123" t="n">
        <v>71.25026840774</v>
      </c>
      <c r="AZ97" s="123" t="n">
        <v>72.3055090292073</v>
      </c>
      <c r="BA97" s="123" t="n">
        <v>73.3421663768187</v>
      </c>
      <c r="BB97" s="123" t="n">
        <v>74.3601316691783</v>
      </c>
      <c r="BC97" s="123" t="n">
        <v>75.3592902301824</v>
      </c>
      <c r="BD97" s="123" t="n">
        <v>76.3395210732777</v>
      </c>
      <c r="BE97" s="123" t="n">
        <v>77.3006964448661</v>
      </c>
      <c r="BF97" s="123" t="n">
        <v>78.2426813215988</v>
      </c>
      <c r="BG97" s="123" t="n">
        <v>79.1653328554597</v>
      </c>
      <c r="BH97" s="123" t="n">
        <v>80.0684997595262</v>
      </c>
      <c r="BI97" s="123" t="n">
        <v>80.9520216260764</v>
      </c>
      <c r="BJ97" s="123" t="n">
        <v>81.8157281672482</v>
      </c>
      <c r="BK97" s="123" t="n">
        <v>82.6594383666644</v>
      </c>
      <c r="BL97" s="123" t="n">
        <v>83.4829595282651</v>
      </c>
      <c r="BM97" s="123" t="n">
        <v>84.2860862058988</v>
      </c>
      <c r="BN97" s="123" t="n">
        <v>85.1525658915387</v>
      </c>
      <c r="BO97" s="123" t="n">
        <v>86.0666821921728</v>
      </c>
      <c r="BP97" s="123" t="n">
        <v>86.9628365116729</v>
      </c>
      <c r="BQ97" s="123" t="n">
        <v>87.8406613390407</v>
      </c>
      <c r="BR97" s="123" t="n">
        <v>88.699765633483</v>
      </c>
      <c r="BS97" s="123" t="n">
        <v>89.5397322005619</v>
      </c>
      <c r="BT97" s="123" t="n">
        <v>90.3601146394</v>
      </c>
      <c r="BU97" s="124" t="n">
        <v>91.1604337663161</v>
      </c>
      <c r="BV97" s="66" t="n">
        <f aca="false">MAX(C97:BU97)</f>
        <v>91.1604337663161</v>
      </c>
    </row>
    <row r="98" customFormat="false" ht="12" hidden="false" customHeight="false" outlineLevel="0" collapsed="false"/>
  </sheetData>
  <mergeCells count="11">
    <mergeCell ref="A5:A6"/>
    <mergeCell ref="B5:B6"/>
    <mergeCell ref="C5:BU5"/>
    <mergeCell ref="T8:AD9"/>
    <mergeCell ref="AH8:AR9"/>
    <mergeCell ref="T11:U12"/>
    <mergeCell ref="AH11:AI12"/>
    <mergeCell ref="T16:T17"/>
    <mergeCell ref="AH16:AH17"/>
    <mergeCell ref="AA21:AC21"/>
    <mergeCell ref="AO21:AQ21"/>
  </mergeCells>
  <printOptions headings="false" gridLines="false" gridLinesSet="true" horizontalCentered="true" verticalCentered="true"/>
  <pageMargins left="0.75" right="0.75" top="1" bottom="1" header="0.609722222222222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&amp;C&amp;12CAPACIDAD DE UNA COMPUERTA DE ALIVIADERO
PRESA DE PUNTE NUEVO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8" activeCellId="0" sqref="C8"/>
    </sheetView>
  </sheetViews>
  <sheetFormatPr defaultRowHeight="12.75" zeroHeight="false" outlineLevelRow="0" outlineLevelCol="0"/>
  <cols>
    <col collapsed="false" customWidth="true" hidden="false" outlineLevel="0" max="6" min="1" style="2" width="10.69"/>
    <col collapsed="false" customWidth="true" hidden="false" outlineLevel="0" max="23" min="7" style="0" width="5.7"/>
    <col collapsed="false" customWidth="true" hidden="false" outlineLevel="0" max="24" min="24" style="0" width="5.13"/>
    <col collapsed="false" customWidth="true" hidden="false" outlineLevel="0" max="1025" min="25" style="0" width="11.04"/>
  </cols>
  <sheetData>
    <row r="1" customFormat="false" ht="13.5" hidden="false" customHeight="false" outlineLevel="0" collapsed="false">
      <c r="A1" s="129" t="s">
        <v>39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</row>
    <row r="2" customFormat="false" ht="13.5" hidden="false" customHeight="false" outlineLevel="0" collapsed="false">
      <c r="G2" s="130" t="s">
        <v>40</v>
      </c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1"/>
    </row>
    <row r="3" s="5" customFormat="true" ht="13.5" hidden="false" customHeight="false" outlineLevel="0" collapsed="false">
      <c r="A3" s="132"/>
      <c r="B3" s="132"/>
      <c r="C3" s="132"/>
      <c r="D3" s="132"/>
      <c r="E3" s="132"/>
      <c r="F3" s="132"/>
      <c r="G3" s="130" t="n">
        <v>10</v>
      </c>
      <c r="H3" s="130" t="n">
        <v>15</v>
      </c>
      <c r="I3" s="130" t="n">
        <v>20</v>
      </c>
      <c r="J3" s="130" t="n">
        <v>25</v>
      </c>
      <c r="K3" s="130" t="n">
        <v>30</v>
      </c>
      <c r="L3" s="130" t="n">
        <v>35</v>
      </c>
      <c r="M3" s="130" t="n">
        <v>40</v>
      </c>
      <c r="N3" s="130" t="n">
        <v>45</v>
      </c>
      <c r="O3" s="130" t="n">
        <v>50</v>
      </c>
      <c r="P3" s="130" t="n">
        <v>55</v>
      </c>
      <c r="Q3" s="130" t="n">
        <v>60</v>
      </c>
      <c r="R3" s="130" t="n">
        <v>65</v>
      </c>
      <c r="S3" s="130" t="n">
        <v>70</v>
      </c>
      <c r="T3" s="130" t="n">
        <v>75</v>
      </c>
      <c r="U3" s="130" t="n">
        <v>80</v>
      </c>
      <c r="V3" s="130" t="n">
        <v>85</v>
      </c>
      <c r="W3" s="130" t="n">
        <v>90</v>
      </c>
      <c r="X3" s="133"/>
      <c r="Y3" s="132"/>
    </row>
    <row r="4" customFormat="false" ht="27" hidden="false" customHeight="false" outlineLevel="0" collapsed="false">
      <c r="A4" s="134" t="s">
        <v>41</v>
      </c>
      <c r="B4" s="135"/>
      <c r="C4" s="136" t="s">
        <v>42</v>
      </c>
      <c r="D4" s="137" t="s">
        <v>43</v>
      </c>
      <c r="E4" s="134" t="s">
        <v>44</v>
      </c>
      <c r="F4" s="138" t="s">
        <v>45</v>
      </c>
      <c r="G4" s="134" t="s">
        <v>46</v>
      </c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1"/>
    </row>
    <row r="5" customFormat="false" ht="13.5" hidden="false" customHeight="false" outlineLevel="0" collapsed="false">
      <c r="A5" s="139" t="n">
        <v>37958</v>
      </c>
      <c r="B5" s="140" t="s">
        <v>47</v>
      </c>
      <c r="C5" s="141" t="n">
        <v>32.98</v>
      </c>
      <c r="D5" s="142" t="n">
        <f aca="false">C5-19.5</f>
        <v>13.48</v>
      </c>
      <c r="E5" s="143" t="n">
        <f aca="false">SQRT(PRODUCT(2,9.81,D5))</f>
        <v>16.2627672921923</v>
      </c>
      <c r="F5" s="144" t="n">
        <f aca="false">1.16/E5</f>
        <v>0.0713285739848784</v>
      </c>
      <c r="G5" s="143" t="n">
        <f aca="false">0.066518*E5</f>
        <v>1.08176675474205</v>
      </c>
      <c r="H5" s="143" t="n">
        <f aca="false">0.10092467*E5</f>
        <v>1.6413144222513</v>
      </c>
      <c r="I5" s="143" t="n">
        <f aca="false">0.1353308*E5</f>
        <v>2.20085330786622</v>
      </c>
      <c r="J5" s="143" t="n">
        <f aca="false">0.17489786*E5</f>
        <v>2.84432319708243</v>
      </c>
      <c r="K5" s="143" t="n">
        <f aca="false">0.21675866*E5</f>
        <v>3.52509564614743</v>
      </c>
      <c r="L5" s="143" t="n">
        <f aca="false">0.25747258*E5</f>
        <v>4.18721665266037</v>
      </c>
      <c r="M5" s="143" t="n">
        <f aca="false">0.29818651*E5</f>
        <v>4.84933782180098</v>
      </c>
      <c r="N5" s="143" t="n">
        <f aca="false">0.33259265*E5</f>
        <v>5.40887687004356</v>
      </c>
      <c r="O5" s="143" t="n">
        <f aca="false">0.36126443*E5</f>
        <v>5.8751593560365</v>
      </c>
      <c r="P5" s="143" t="n">
        <f aca="false">0.39050964*E5</f>
        <v>6.35076740067779</v>
      </c>
      <c r="Q5" s="143" t="n">
        <f aca="false">0.41000645*E5</f>
        <v>6.66783948464788</v>
      </c>
      <c r="R5" s="143" t="n">
        <f aca="false">0.42548921*E5</f>
        <v>6.91963200756875</v>
      </c>
      <c r="S5" s="143" t="n">
        <f aca="false">0.43753136*E5</f>
        <v>7.11547069071642</v>
      </c>
      <c r="T5" s="143" t="n">
        <f aca="false">0.44727977*E5</f>
        <v>7.2740068140153</v>
      </c>
      <c r="U5" s="143" t="n">
        <f aca="false">0.45473443*E5</f>
        <v>7.39524021483771</v>
      </c>
      <c r="V5" s="143" t="n">
        <f aca="false">0.46104222*E5</f>
        <v>7.49782233573573</v>
      </c>
      <c r="W5" s="143" t="n">
        <f aca="false">0.46448283*E5</f>
        <v>7.55377617550892</v>
      </c>
    </row>
    <row r="6" customFormat="false" ht="13.5" hidden="false" customHeight="false" outlineLevel="0" collapsed="false">
      <c r="A6" s="139" t="n">
        <v>37958</v>
      </c>
      <c r="B6" s="140" t="s">
        <v>48</v>
      </c>
      <c r="C6" s="141" t="n">
        <v>32.23</v>
      </c>
      <c r="D6" s="142" t="n">
        <f aca="false">C6-19.5</f>
        <v>12.73</v>
      </c>
      <c r="E6" s="143" t="n">
        <f aca="false">SQRT(PRODUCT(2,9.81,D6))</f>
        <v>15.8038792706095</v>
      </c>
      <c r="F6" s="144" t="n">
        <f aca="false">1.16/E6</f>
        <v>0.0733997001709103</v>
      </c>
      <c r="G6" s="143" t="n">
        <f aca="false">0.066518*E6</f>
        <v>1.0512424413224</v>
      </c>
      <c r="H6" s="143" t="n">
        <f aca="false">0.10092467*E6</f>
        <v>1.5950013001061</v>
      </c>
      <c r="I6" s="143" t="n">
        <f aca="false">0.1353308*E6</f>
        <v>2.138751624795</v>
      </c>
      <c r="J6" s="143" t="n">
        <f aca="false">0.17489786*E6</f>
        <v>2.76406466412796</v>
      </c>
      <c r="K6" s="143" t="n">
        <f aca="false">0.21675866*E6</f>
        <v>3.42562769349909</v>
      </c>
      <c r="L6" s="143" t="n">
        <f aca="false">0.25747258*E6</f>
        <v>4.06906556981234</v>
      </c>
      <c r="M6" s="143" t="n">
        <f aca="false">0.29818651*E6</f>
        <v>4.71250360416439</v>
      </c>
      <c r="N6" s="143" t="n">
        <f aca="false">0.33259265*E6</f>
        <v>5.25625408689207</v>
      </c>
      <c r="O6" s="143" t="n">
        <f aca="false">0.36126443*E6</f>
        <v>5.70937943648555</v>
      </c>
      <c r="P6" s="143" t="n">
        <f aca="false">0.39050964*E6</f>
        <v>6.17156720456917</v>
      </c>
      <c r="Q6" s="143" t="n">
        <f aca="false">0.41000645*E6</f>
        <v>6.47969243597118</v>
      </c>
      <c r="R6" s="143" t="n">
        <f aca="false">0.42548921*E6</f>
        <v>6.724380105787</v>
      </c>
      <c r="S6" s="143" t="n">
        <f aca="false">0.43753136*E6</f>
        <v>6.91469279054557</v>
      </c>
      <c r="T6" s="143" t="n">
        <f aca="false">0.44727977*E6</f>
        <v>7.06875548526598</v>
      </c>
      <c r="U6" s="143" t="n">
        <f aca="false">0.45473443*E6</f>
        <v>7.18656803190942</v>
      </c>
      <c r="V6" s="143" t="n">
        <f aca="false">0.46104222*E6</f>
        <v>7.28625558353378</v>
      </c>
      <c r="W6" s="143" t="n">
        <f aca="false">0.46448283*E6</f>
        <v>7.34063056859103</v>
      </c>
    </row>
    <row r="7" customFormat="false" ht="13.5" hidden="false" customHeight="false" outlineLevel="0" collapsed="false">
      <c r="A7" s="145" t="s">
        <v>49</v>
      </c>
      <c r="B7" s="146" t="s">
        <v>50</v>
      </c>
      <c r="C7" s="147" t="n">
        <v>31.85</v>
      </c>
      <c r="D7" s="148" t="n">
        <f aca="false">C7-27.2</f>
        <v>4.65</v>
      </c>
      <c r="E7" s="149" t="n">
        <f aca="false">SQRT(PRODUCT(2,9.81,D7))</f>
        <v>9.55159672515544</v>
      </c>
      <c r="F7" s="150" t="n">
        <f aca="false">1.16/E7</f>
        <v>0.121445663314593</v>
      </c>
      <c r="G7" s="149" t="n">
        <f aca="false">0.066518*E7</f>
        <v>0.635353110963889</v>
      </c>
      <c r="H7" s="149" t="n">
        <f aca="false">0.10092467*E7</f>
        <v>0.963991747459393</v>
      </c>
      <c r="I7" s="149" t="n">
        <f aca="false">0.1353308*E7</f>
        <v>1.29262522609267</v>
      </c>
      <c r="J7" s="149" t="n">
        <f aca="false">0.17489786*E7</f>
        <v>1.67055382681269</v>
      </c>
      <c r="K7" s="149" t="n">
        <f aca="false">0.21675866*E7</f>
        <v>2.07039130700508</v>
      </c>
      <c r="L7" s="149" t="n">
        <f aca="false">0.25747258*E7</f>
        <v>2.45927425194532</v>
      </c>
      <c r="M7" s="149" t="n">
        <f aca="false">0.29818651*E7</f>
        <v>2.84815729240153</v>
      </c>
      <c r="N7" s="149" t="n">
        <f aca="false">0.33259265*E7</f>
        <v>3.17679086655077</v>
      </c>
      <c r="O7" s="149" t="n">
        <f aca="false">0.36126443*E7</f>
        <v>3.45065214650315</v>
      </c>
      <c r="P7" s="149" t="n">
        <f aca="false">0.39050964*E7</f>
        <v>3.72999059856563</v>
      </c>
      <c r="Q7" s="149" t="n">
        <f aca="false">0.41000645*E7</f>
        <v>3.91621626511261</v>
      </c>
      <c r="R7" s="149" t="n">
        <f aca="false">0.42548921*E7</f>
        <v>4.06410134482497</v>
      </c>
      <c r="S7" s="149" t="n">
        <f aca="false">0.43753136*E7</f>
        <v>4.1791231053288</v>
      </c>
      <c r="T7" s="149" t="n">
        <f aca="false">0.44727977*E7</f>
        <v>4.27223598636028</v>
      </c>
      <c r="U7" s="149" t="n">
        <f aca="false">0.45473443*E7</f>
        <v>4.34343989240342</v>
      </c>
      <c r="V7" s="149" t="n">
        <f aca="false">0.46104222*E7</f>
        <v>4.40368935871039</v>
      </c>
      <c r="W7" s="149" t="n">
        <f aca="false">0.46448283*E7</f>
        <v>4.43655267791893</v>
      </c>
      <c r="X7" s="151"/>
    </row>
    <row r="10" customFormat="false" ht="12.75" hidden="false" customHeight="false" outlineLevel="0" collapsed="false">
      <c r="H10" s="152"/>
      <c r="I10" s="153"/>
      <c r="L10" s="154"/>
    </row>
    <row r="11" customFormat="false" ht="12.75" hidden="false" customHeight="false" outlineLevel="0" collapsed="false">
      <c r="A11" s="129" t="s">
        <v>51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</row>
    <row r="12" customFormat="false" ht="13.5" hidden="false" customHeight="false" outlineLevel="0" collapsed="false">
      <c r="G12" s="155" t="s">
        <v>40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</row>
    <row r="13" customFormat="false" ht="13.5" hidden="false" customHeight="false" outlineLevel="0" collapsed="false">
      <c r="A13" s="132"/>
      <c r="B13" s="132"/>
      <c r="C13" s="132"/>
      <c r="D13" s="132"/>
      <c r="E13" s="132"/>
      <c r="F13" s="132"/>
      <c r="G13" s="130" t="n">
        <v>0</v>
      </c>
      <c r="H13" s="130" t="n">
        <v>10</v>
      </c>
      <c r="I13" s="130" t="n">
        <v>15</v>
      </c>
      <c r="J13" s="130" t="n">
        <v>20</v>
      </c>
      <c r="K13" s="130" t="n">
        <v>25</v>
      </c>
      <c r="L13" s="130" t="n">
        <v>30</v>
      </c>
      <c r="M13" s="130" t="n">
        <v>35</v>
      </c>
      <c r="N13" s="130" t="n">
        <v>40</v>
      </c>
      <c r="O13" s="130" t="n">
        <v>45</v>
      </c>
      <c r="P13" s="130" t="n">
        <v>50</v>
      </c>
      <c r="Q13" s="130" t="n">
        <v>55</v>
      </c>
      <c r="R13" s="130" t="n">
        <v>60</v>
      </c>
      <c r="S13" s="130" t="n">
        <v>65</v>
      </c>
      <c r="T13" s="130" t="n">
        <v>70</v>
      </c>
      <c r="U13" s="130" t="n">
        <v>75</v>
      </c>
      <c r="V13" s="130" t="n">
        <v>80</v>
      </c>
      <c r="W13" s="130" t="n">
        <v>85</v>
      </c>
      <c r="X13" s="130" t="n">
        <v>90</v>
      </c>
    </row>
    <row r="14" customFormat="false" ht="13.5" hidden="false" customHeight="false" outlineLevel="0" collapsed="false">
      <c r="A14" s="139" t="n">
        <v>37958</v>
      </c>
      <c r="B14" s="140" t="s">
        <v>47</v>
      </c>
      <c r="C14" s="156" t="n">
        <f aca="false">'H. de Cálculo'!N10</f>
        <v>32.14</v>
      </c>
      <c r="D14" s="142" t="n">
        <f aca="false">C14-19.5</f>
        <v>12.64</v>
      </c>
      <c r="E14" s="143" t="n">
        <f aca="false">SQRT(PRODUCT(2,9.81,D14))</f>
        <v>15.7479141475943</v>
      </c>
      <c r="F14" s="144" t="n">
        <f aca="false">1.16/E14</f>
        <v>0.0736605488909912</v>
      </c>
      <c r="G14" s="143" t="n">
        <v>0</v>
      </c>
      <c r="H14" s="143" t="n">
        <f aca="false">0.066518*E14</f>
        <v>1.04751975326968</v>
      </c>
      <c r="I14" s="143" t="n">
        <f aca="false">0.10092467*E14</f>
        <v>1.58935303853428</v>
      </c>
      <c r="J14" s="143" t="n">
        <f aca="false">0.1353308*E14</f>
        <v>2.13117781992525</v>
      </c>
      <c r="K14" s="143" t="n">
        <f aca="false">0.17489786*E14</f>
        <v>2.75427648387796</v>
      </c>
      <c r="L14" s="143" t="n">
        <f aca="false">0.21675866*E14</f>
        <v>3.41349676842758</v>
      </c>
      <c r="M14" s="143" t="n">
        <f aca="false">0.25747258*E14</f>
        <v>4.0546560851996</v>
      </c>
      <c r="N14" s="143" t="n">
        <f aca="false">0.29818651*E14</f>
        <v>4.69581555945076</v>
      </c>
      <c r="O14" s="143" t="n">
        <f aca="false">0.33259265*E14</f>
        <v>5.23764049832087</v>
      </c>
      <c r="P14" s="143" t="n">
        <f aca="false">0.36126443*E14</f>
        <v>5.68916122821958</v>
      </c>
      <c r="Q14" s="143" t="n">
        <f aca="false">0.39050964*E14</f>
        <v>6.14971228452795</v>
      </c>
      <c r="R14" s="143" t="n">
        <f aca="false">0.41000645*E14</f>
        <v>6.45674637455991</v>
      </c>
      <c r="S14" s="143" t="n">
        <f aca="false">0.42548921*E14</f>
        <v>6.70056754980771</v>
      </c>
      <c r="T14" s="143" t="n">
        <f aca="false">0.43753136*E14</f>
        <v>6.89020629416017</v>
      </c>
      <c r="U14" s="143" t="n">
        <f aca="false">0.44727977*E14</f>
        <v>7.04372341791572</v>
      </c>
      <c r="V14" s="143" t="n">
        <f aca="false">0.45473443*E14</f>
        <v>7.16111876359522</v>
      </c>
      <c r="W14" s="143" t="n">
        <f aca="false">0.46104222*E14</f>
        <v>7.26045329897627</v>
      </c>
      <c r="X14" s="143" t="n">
        <f aca="false">0.46448283*E14</f>
        <v>7.31463572987163</v>
      </c>
    </row>
    <row r="15" customFormat="false" ht="13.5" hidden="false" customHeight="false" outlineLevel="0" collapsed="false">
      <c r="A15" s="139" t="n">
        <v>37958</v>
      </c>
      <c r="B15" s="140" t="s">
        <v>48</v>
      </c>
      <c r="C15" s="156" t="n">
        <f aca="false">'H. de Cálculo'!N10</f>
        <v>32.14</v>
      </c>
      <c r="D15" s="142" t="n">
        <f aca="false">C15-19.5</f>
        <v>12.64</v>
      </c>
      <c r="E15" s="143" t="n">
        <f aca="false">SQRT(PRODUCT(2,9.81,D15))</f>
        <v>15.7479141475943</v>
      </c>
      <c r="F15" s="144" t="n">
        <f aca="false">1.16/E15</f>
        <v>0.0736605488909912</v>
      </c>
      <c r="G15" s="143" t="n">
        <v>0</v>
      </c>
      <c r="H15" s="143" t="n">
        <f aca="false">0.066518*E15</f>
        <v>1.04751975326968</v>
      </c>
      <c r="I15" s="143" t="n">
        <f aca="false">0.10092467*E15</f>
        <v>1.58935303853428</v>
      </c>
      <c r="J15" s="143" t="n">
        <f aca="false">0.1353308*E15</f>
        <v>2.13117781992525</v>
      </c>
      <c r="K15" s="143" t="n">
        <f aca="false">0.17489786*E15</f>
        <v>2.75427648387796</v>
      </c>
      <c r="L15" s="143" t="n">
        <f aca="false">0.21675866*E15</f>
        <v>3.41349676842758</v>
      </c>
      <c r="M15" s="143" t="n">
        <f aca="false">0.25747258*E15</f>
        <v>4.0546560851996</v>
      </c>
      <c r="N15" s="143" t="n">
        <f aca="false">0.29818651*E15</f>
        <v>4.69581555945076</v>
      </c>
      <c r="O15" s="143" t="n">
        <f aca="false">0.33259265*E15</f>
        <v>5.23764049832087</v>
      </c>
      <c r="P15" s="143" t="n">
        <f aca="false">0.36126443*E15</f>
        <v>5.68916122821958</v>
      </c>
      <c r="Q15" s="143" t="n">
        <f aca="false">0.39050964*E15</f>
        <v>6.14971228452795</v>
      </c>
      <c r="R15" s="143" t="n">
        <f aca="false">0.41000645*E15</f>
        <v>6.45674637455991</v>
      </c>
      <c r="S15" s="143" t="n">
        <f aca="false">0.42548921*E15</f>
        <v>6.70056754980771</v>
      </c>
      <c r="T15" s="143" t="n">
        <f aca="false">0.43753136*E15</f>
        <v>6.89020629416017</v>
      </c>
      <c r="U15" s="143" t="n">
        <f aca="false">0.44727977*E15</f>
        <v>7.04372341791572</v>
      </c>
      <c r="V15" s="143" t="n">
        <f aca="false">0.45473443*E15</f>
        <v>7.16111876359522</v>
      </c>
      <c r="W15" s="143" t="n">
        <f aca="false">0.46104222*E15</f>
        <v>7.26045329897627</v>
      </c>
      <c r="X15" s="143" t="n">
        <f aca="false">0.46448283*E15</f>
        <v>7.31463572987163</v>
      </c>
    </row>
    <row r="16" customFormat="false" ht="13.5" hidden="false" customHeight="false" outlineLevel="0" collapsed="false">
      <c r="A16" s="145" t="s">
        <v>49</v>
      </c>
      <c r="B16" s="146" t="s">
        <v>50</v>
      </c>
      <c r="C16" s="157" t="n">
        <f aca="false">'H. de Cálculo'!N10</f>
        <v>32.14</v>
      </c>
      <c r="D16" s="148" t="n">
        <f aca="false">C16-27.2</f>
        <v>4.94</v>
      </c>
      <c r="E16" s="149" t="n">
        <f aca="false">SQRT(PRODUCT(2,9.81,D16))</f>
        <v>9.84493778548143</v>
      </c>
      <c r="F16" s="150" t="n">
        <f aca="false">1.16/E16</f>
        <v>0.117827052367023</v>
      </c>
      <c r="G16" s="149" t="n">
        <v>0</v>
      </c>
      <c r="H16" s="149" t="n">
        <f aca="false">0.066518*E16</f>
        <v>0.654865571614654</v>
      </c>
      <c r="I16" s="149" t="n">
        <f aca="false">0.10092467*E16</f>
        <v>0.993597097170244</v>
      </c>
      <c r="J16" s="149" t="n">
        <f aca="false">0.1353308*E16</f>
        <v>1.33232330645943</v>
      </c>
      <c r="K16" s="149" t="n">
        <f aca="false">0.17489786*E16</f>
        <v>1.72185855051384</v>
      </c>
      <c r="L16" s="149" t="n">
        <f aca="false">0.21675866*E16</f>
        <v>2.13397552216432</v>
      </c>
      <c r="M16" s="149" t="n">
        <f aca="false">0.25747258*E16</f>
        <v>2.53480153156739</v>
      </c>
      <c r="N16" s="149" t="n">
        <f aca="false">0.29818651*E16</f>
        <v>2.93562763941984</v>
      </c>
      <c r="O16" s="149" t="n">
        <f aca="false">0.33259265*E16</f>
        <v>3.2743539471584</v>
      </c>
      <c r="P16" s="149" t="n">
        <f aca="false">0.36126443*E16</f>
        <v>3.55662583745741</v>
      </c>
      <c r="Q16" s="149" t="n">
        <f aca="false">0.39050964*E16</f>
        <v>3.84454311043075</v>
      </c>
      <c r="R16" s="149" t="n">
        <f aca="false">0.41000645*E16</f>
        <v>4.0364879918961</v>
      </c>
      <c r="S16" s="149" t="n">
        <f aca="false">0.42548921*E16</f>
        <v>4.18891480084364</v>
      </c>
      <c r="T16" s="149" t="n">
        <f aca="false">0.43753136*E16</f>
        <v>4.30746901839708</v>
      </c>
      <c r="U16" s="149" t="n">
        <f aca="false">0.44727977*E16</f>
        <v>4.40344150835444</v>
      </c>
      <c r="V16" s="149" t="n">
        <f aca="false">0.45473443*E16</f>
        <v>4.47683217226636</v>
      </c>
      <c r="W16" s="149" t="n">
        <f aca="false">0.46104222*E16</f>
        <v>4.53893197238024</v>
      </c>
      <c r="X16" s="149" t="n">
        <f aca="false">0.46448283*E16</f>
        <v>4.57280456377435</v>
      </c>
    </row>
    <row r="17" customFormat="false" ht="13.5" hidden="false" customHeight="false" outlineLevel="0" collapsed="false">
      <c r="R17" s="158" t="s">
        <v>52</v>
      </c>
      <c r="S17" s="158"/>
    </row>
    <row r="18" customFormat="false" ht="14.25" hidden="false" customHeight="false" outlineLevel="0" collapsed="false">
      <c r="P18" s="159" t="s">
        <v>47</v>
      </c>
      <c r="Q18" s="159"/>
      <c r="R18" s="160" t="n">
        <f aca="false">'H. de Cálculo'!V10</f>
        <v>0</v>
      </c>
      <c r="S18" s="160"/>
      <c r="T18" s="117" t="s">
        <v>33</v>
      </c>
      <c r="U18" s="117"/>
      <c r="V18" s="117"/>
      <c r="W18" s="161" t="n">
        <f aca="false">IFERROR(HLOOKUP(R18,G13:X16,2,TRUE()),"")</f>
        <v>0</v>
      </c>
    </row>
    <row r="19" customFormat="false" ht="14.25" hidden="false" customHeight="false" outlineLevel="0" collapsed="false">
      <c r="O19" s="162"/>
      <c r="P19" s="159" t="s">
        <v>48</v>
      </c>
      <c r="Q19" s="159"/>
      <c r="R19" s="160" t="n">
        <f aca="false">'H. de Cálculo'!W10</f>
        <v>0</v>
      </c>
      <c r="S19" s="160"/>
      <c r="T19" s="117" t="s">
        <v>33</v>
      </c>
      <c r="U19" s="117"/>
      <c r="V19" s="117"/>
      <c r="W19" s="161" t="n">
        <f aca="false">IFERROR(HLOOKUP(R19,G13:X16,3,TRUE()),"")</f>
        <v>0</v>
      </c>
    </row>
    <row r="20" customFormat="false" ht="14.25" hidden="false" customHeight="false" outlineLevel="0" collapsed="false">
      <c r="O20" s="162"/>
      <c r="P20" s="163" t="s">
        <v>50</v>
      </c>
      <c r="Q20" s="163"/>
      <c r="R20" s="160" t="n">
        <f aca="false">'H. de Cálculo'!U10</f>
        <v>0</v>
      </c>
      <c r="S20" s="160"/>
      <c r="T20" s="117" t="s">
        <v>33</v>
      </c>
      <c r="U20" s="117"/>
      <c r="V20" s="117"/>
      <c r="W20" s="161" t="n">
        <f aca="false">IFERROR(HLOOKUP(R20,G13:X16,4,TRUE()),"")</f>
        <v>0</v>
      </c>
    </row>
  </sheetData>
  <mergeCells count="15">
    <mergeCell ref="A1:W1"/>
    <mergeCell ref="G2:W2"/>
    <mergeCell ref="G4:W4"/>
    <mergeCell ref="A11:X11"/>
    <mergeCell ref="G12:X12"/>
    <mergeCell ref="R17:S17"/>
    <mergeCell ref="P18:Q18"/>
    <mergeCell ref="R18:S18"/>
    <mergeCell ref="T18:V18"/>
    <mergeCell ref="P19:Q19"/>
    <mergeCell ref="R19:S19"/>
    <mergeCell ref="T19:V19"/>
    <mergeCell ref="P20:Q20"/>
    <mergeCell ref="R20:S20"/>
    <mergeCell ref="T20:V20"/>
  </mergeCells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Y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2" activeCellId="0" sqref="O12"/>
    </sheetView>
  </sheetViews>
  <sheetFormatPr defaultRowHeight="12.75" zeroHeight="false" outlineLevelRow="0" outlineLevelCol="0"/>
  <cols>
    <col collapsed="false" customWidth="true" hidden="false" outlineLevel="0" max="1" min="1" style="2" width="10.55"/>
    <col collapsed="false" customWidth="true" hidden="false" outlineLevel="0" max="2" min="2" style="2" width="5.28"/>
    <col collapsed="false" customWidth="true" hidden="false" outlineLevel="0" max="3" min="3" style="2" width="7.41"/>
    <col collapsed="false" customWidth="true" hidden="false" outlineLevel="0" max="6" min="4" style="2" width="5.7"/>
    <col collapsed="false" customWidth="true" hidden="false" outlineLevel="0" max="8" min="7" style="0" width="5.7"/>
    <col collapsed="false" customWidth="true" hidden="false" outlineLevel="0" max="11" min="9" style="0" width="8.69"/>
    <col collapsed="false" customWidth="true" hidden="false" outlineLevel="0" max="12" min="12" style="0" width="11.04"/>
    <col collapsed="false" customWidth="true" hidden="false" outlineLevel="0" max="13" min="13" style="0" width="3.7"/>
    <col collapsed="false" customWidth="true" hidden="false" outlineLevel="0" max="19" min="14" style="0" width="5.7"/>
    <col collapsed="false" customWidth="true" hidden="false" outlineLevel="0" max="20" min="20" style="0" width="5.98"/>
    <col collapsed="false" customWidth="true" hidden="false" outlineLevel="0" max="23" min="21" style="0" width="5.7"/>
    <col collapsed="false" customWidth="true" hidden="false" outlineLevel="0" max="25" min="24" style="0" width="4.98"/>
    <col collapsed="false" customWidth="true" hidden="false" outlineLevel="0" max="1025" min="26" style="0" width="11.04"/>
  </cols>
  <sheetData>
    <row r="2" s="167" customFormat="true" ht="15.75" hidden="false" customHeight="false" outlineLevel="0" collapsed="false">
      <c r="A2" s="164"/>
      <c r="B2" s="165"/>
      <c r="C2" s="166"/>
      <c r="D2" s="166"/>
      <c r="E2" s="166"/>
      <c r="F2" s="166"/>
      <c r="G2" s="166"/>
      <c r="H2" s="166"/>
      <c r="I2" s="166" t="s">
        <v>53</v>
      </c>
      <c r="J2" s="166"/>
    </row>
    <row r="3" customFormat="false" ht="24.95" hidden="false" customHeight="true" outlineLevel="0" collapsed="false">
      <c r="A3" s="168" t="s">
        <v>54</v>
      </c>
      <c r="B3" s="168" t="s">
        <v>55</v>
      </c>
      <c r="C3" s="168" t="s">
        <v>7</v>
      </c>
      <c r="D3" s="169" t="s">
        <v>56</v>
      </c>
      <c r="E3" s="169" t="s">
        <v>57</v>
      </c>
      <c r="F3" s="169" t="s">
        <v>58</v>
      </c>
      <c r="G3" s="169" t="s">
        <v>59</v>
      </c>
      <c r="H3" s="169" t="s">
        <v>60</v>
      </c>
      <c r="I3" s="169" t="s">
        <v>61</v>
      </c>
      <c r="J3" s="169" t="s">
        <v>62</v>
      </c>
      <c r="K3" s="169" t="s">
        <v>63</v>
      </c>
      <c r="L3" s="170" t="s">
        <v>64</v>
      </c>
    </row>
    <row r="4" customFormat="false" ht="24.95" hidden="false" customHeight="true" outlineLevel="0" collapsed="false">
      <c r="A4" s="168"/>
      <c r="B4" s="168"/>
      <c r="C4" s="168"/>
      <c r="D4" s="169"/>
      <c r="E4" s="169"/>
      <c r="F4" s="169"/>
      <c r="G4" s="169"/>
      <c r="H4" s="169"/>
      <c r="I4" s="169"/>
      <c r="J4" s="169"/>
      <c r="K4" s="169"/>
      <c r="L4" s="170"/>
    </row>
    <row r="5" customFormat="false" ht="24.95" hidden="false" customHeight="true" outlineLevel="0" collapsed="false">
      <c r="A5" s="168"/>
      <c r="B5" s="168"/>
      <c r="C5" s="168"/>
      <c r="D5" s="169"/>
      <c r="E5" s="169"/>
      <c r="F5" s="169"/>
      <c r="G5" s="169"/>
      <c r="H5" s="169"/>
      <c r="I5" s="169"/>
      <c r="J5" s="169"/>
      <c r="K5" s="169"/>
      <c r="L5" s="170"/>
    </row>
    <row r="6" customFormat="false" ht="12.75" hidden="false" customHeight="false" outlineLevel="0" collapsed="false">
      <c r="A6" s="171" t="n">
        <v>43405</v>
      </c>
      <c r="B6" s="33" t="n">
        <v>8</v>
      </c>
      <c r="C6" s="28" t="n">
        <v>31.77</v>
      </c>
      <c r="D6" s="28" t="n">
        <v>0</v>
      </c>
      <c r="E6" s="28" t="n">
        <v>0</v>
      </c>
      <c r="F6" s="28" t="n">
        <v>0.66</v>
      </c>
      <c r="G6" s="23" t="n">
        <v>0.71</v>
      </c>
      <c r="H6" s="23" t="n">
        <v>0</v>
      </c>
      <c r="I6" s="23" t="n">
        <f aca="false">SUM(D6:H6)</f>
        <v>1.37</v>
      </c>
      <c r="J6" s="23" t="n">
        <v>0</v>
      </c>
      <c r="K6" s="23" t="n">
        <v>0</v>
      </c>
      <c r="L6" s="172" t="n">
        <f aca="false">I6+J6+K6</f>
        <v>1.37</v>
      </c>
    </row>
    <row r="7" customFormat="false" ht="12.75" hidden="false" customHeight="false" outlineLevel="0" collapsed="false">
      <c r="A7" s="171" t="n">
        <v>43406</v>
      </c>
      <c r="B7" s="33" t="n">
        <v>8</v>
      </c>
      <c r="C7" s="28" t="n">
        <v>31.77</v>
      </c>
      <c r="D7" s="28" t="n">
        <v>0</v>
      </c>
      <c r="E7" s="28" t="n">
        <v>0</v>
      </c>
      <c r="F7" s="28" t="n">
        <v>0.66</v>
      </c>
      <c r="G7" s="23" t="n">
        <v>0.71</v>
      </c>
      <c r="H7" s="23" t="n">
        <v>0</v>
      </c>
      <c r="I7" s="23" t="n">
        <f aca="false">SUM(D7:H7)</f>
        <v>1.37</v>
      </c>
      <c r="J7" s="23" t="n">
        <v>0</v>
      </c>
      <c r="K7" s="23" t="n">
        <v>0</v>
      </c>
      <c r="L7" s="172" t="n">
        <f aca="false">I7+J7+K7</f>
        <v>1.37</v>
      </c>
    </row>
    <row r="8" customFormat="false" ht="12.75" hidden="false" customHeight="false" outlineLevel="0" collapsed="false">
      <c r="A8" s="171" t="n">
        <v>43407</v>
      </c>
      <c r="B8" s="33" t="n">
        <v>8</v>
      </c>
      <c r="C8" s="28" t="n">
        <v>31.77</v>
      </c>
      <c r="D8" s="28" t="n">
        <v>0</v>
      </c>
      <c r="E8" s="28" t="n">
        <v>0</v>
      </c>
      <c r="F8" s="28" t="n">
        <v>0.66</v>
      </c>
      <c r="G8" s="23" t="n">
        <v>0.71</v>
      </c>
      <c r="H8" s="23" t="n">
        <v>0</v>
      </c>
      <c r="I8" s="23" t="n">
        <f aca="false">SUM(D8:H8)</f>
        <v>1.37</v>
      </c>
      <c r="J8" s="23" t="n">
        <v>0</v>
      </c>
      <c r="K8" s="23" t="n">
        <v>0</v>
      </c>
      <c r="L8" s="172" t="n">
        <f aca="false">I8+J8+K8</f>
        <v>1.37</v>
      </c>
      <c r="N8" s="173" t="s">
        <v>28</v>
      </c>
      <c r="O8" s="174" t="s">
        <v>65</v>
      </c>
      <c r="P8" s="174"/>
      <c r="Q8" s="174"/>
      <c r="R8" s="174"/>
      <c r="S8" s="174"/>
      <c r="T8" s="175" t="s">
        <v>66</v>
      </c>
      <c r="U8" s="176" t="s">
        <v>67</v>
      </c>
      <c r="V8" s="176"/>
      <c r="W8" s="176"/>
      <c r="X8" s="177" t="s">
        <v>68</v>
      </c>
      <c r="Y8" s="178" t="s">
        <v>69</v>
      </c>
    </row>
    <row r="9" customFormat="false" ht="12.75" hidden="false" customHeight="false" outlineLevel="0" collapsed="false">
      <c r="A9" s="171" t="n">
        <v>43408</v>
      </c>
      <c r="B9" s="33" t="n">
        <v>8</v>
      </c>
      <c r="C9" s="28" t="n">
        <v>31.77</v>
      </c>
      <c r="D9" s="28" t="n">
        <v>0</v>
      </c>
      <c r="E9" s="28" t="n">
        <v>0</v>
      </c>
      <c r="F9" s="28" t="n">
        <v>0.66</v>
      </c>
      <c r="G9" s="23" t="n">
        <v>0.71</v>
      </c>
      <c r="H9" s="23" t="n">
        <v>0</v>
      </c>
      <c r="I9" s="23" t="n">
        <f aca="false">SUM(D9:H9)</f>
        <v>1.37</v>
      </c>
      <c r="J9" s="23" t="n">
        <v>0</v>
      </c>
      <c r="K9" s="23" t="n">
        <v>0</v>
      </c>
      <c r="L9" s="172" t="n">
        <f aca="false">I9+J9+K9</f>
        <v>1.37</v>
      </c>
      <c r="N9" s="173"/>
      <c r="O9" s="179" t="s">
        <v>70</v>
      </c>
      <c r="P9" s="179" t="s">
        <v>71</v>
      </c>
      <c r="Q9" s="179" t="s">
        <v>72</v>
      </c>
      <c r="R9" s="179" t="s">
        <v>73</v>
      </c>
      <c r="S9" s="179" t="s">
        <v>74</v>
      </c>
      <c r="T9" s="175"/>
      <c r="U9" s="180" t="s">
        <v>75</v>
      </c>
      <c r="V9" s="180" t="s">
        <v>76</v>
      </c>
      <c r="W9" s="180" t="s">
        <v>77</v>
      </c>
      <c r="X9" s="177"/>
      <c r="Y9" s="178"/>
    </row>
    <row r="10" customFormat="false" ht="12.75" hidden="false" customHeight="false" outlineLevel="0" collapsed="false">
      <c r="A10" s="171" t="n">
        <v>43409</v>
      </c>
      <c r="B10" s="33" t="n">
        <v>8</v>
      </c>
      <c r="C10" s="23" t="n">
        <v>31.82</v>
      </c>
      <c r="D10" s="28" t="n">
        <v>0</v>
      </c>
      <c r="E10" s="28" t="n">
        <v>0</v>
      </c>
      <c r="F10" s="28" t="n">
        <v>0.78</v>
      </c>
      <c r="G10" s="23" t="n">
        <v>0.83</v>
      </c>
      <c r="H10" s="23" t="n">
        <v>0</v>
      </c>
      <c r="I10" s="23" t="n">
        <f aca="false">SUM(D10:H10)</f>
        <v>1.61</v>
      </c>
      <c r="J10" s="23" t="n">
        <v>0</v>
      </c>
      <c r="K10" s="23" t="n">
        <v>0</v>
      </c>
      <c r="L10" s="172" t="n">
        <f aca="false">I10+J10+K10</f>
        <v>1.61</v>
      </c>
      <c r="N10" s="181" t="n">
        <v>32.14</v>
      </c>
      <c r="O10" s="182" t="n">
        <v>0</v>
      </c>
      <c r="P10" s="182" t="n">
        <v>0</v>
      </c>
      <c r="Q10" s="182" t="n">
        <v>0.25</v>
      </c>
      <c r="R10" s="182" t="n">
        <v>0.25</v>
      </c>
      <c r="S10" s="182" t="n">
        <v>0</v>
      </c>
      <c r="T10" s="175"/>
      <c r="U10" s="183" t="n">
        <v>0</v>
      </c>
      <c r="V10" s="183" t="n">
        <v>0</v>
      </c>
      <c r="W10" s="183" t="n">
        <v>0</v>
      </c>
      <c r="X10" s="177"/>
      <c r="Y10" s="178"/>
    </row>
    <row r="11" customFormat="false" ht="12.75" hidden="false" customHeight="false" outlineLevel="0" collapsed="false">
      <c r="A11" s="171" t="n">
        <v>43410</v>
      </c>
      <c r="B11" s="33" t="n">
        <v>8</v>
      </c>
      <c r="C11" s="28" t="n">
        <v>31.94</v>
      </c>
      <c r="D11" s="28" t="n">
        <v>0</v>
      </c>
      <c r="E11" s="28" t="n">
        <v>0</v>
      </c>
      <c r="F11" s="28" t="n">
        <v>1.02</v>
      </c>
      <c r="G11" s="23" t="n">
        <v>1.06</v>
      </c>
      <c r="H11" s="23" t="n">
        <v>0</v>
      </c>
      <c r="I11" s="23" t="n">
        <f aca="false">SUM(D11:H11)</f>
        <v>2.08</v>
      </c>
      <c r="J11" s="23" t="n">
        <v>0</v>
      </c>
      <c r="K11" s="23" t="n">
        <v>0</v>
      </c>
      <c r="L11" s="172" t="n">
        <f aca="false">I11+J11+K11</f>
        <v>2.08</v>
      </c>
      <c r="N11" s="181"/>
      <c r="O11" s="184" t="s">
        <v>78</v>
      </c>
      <c r="P11" s="184"/>
      <c r="Q11" s="184"/>
      <c r="R11" s="184"/>
      <c r="S11" s="184"/>
      <c r="T11" s="175"/>
      <c r="U11" s="185" t="s">
        <v>79</v>
      </c>
      <c r="V11" s="185"/>
      <c r="W11" s="185"/>
      <c r="X11" s="177"/>
      <c r="Y11" s="178"/>
    </row>
    <row r="12" customFormat="false" ht="12.75" hidden="false" customHeight="false" outlineLevel="0" collapsed="false">
      <c r="A12" s="171" t="n">
        <v>43411</v>
      </c>
      <c r="B12" s="33" t="n">
        <v>8</v>
      </c>
      <c r="C12" s="28" t="n">
        <v>31.99</v>
      </c>
      <c r="D12" s="28" t="n">
        <v>0</v>
      </c>
      <c r="E12" s="28" t="n">
        <v>0</v>
      </c>
      <c r="F12" s="28" t="n">
        <v>2.31</v>
      </c>
      <c r="G12" s="23" t="n">
        <v>2.42</v>
      </c>
      <c r="H12" s="23" t="n">
        <v>0</v>
      </c>
      <c r="I12" s="23" t="n">
        <f aca="false">SUM(D12:H12)</f>
        <v>4.73</v>
      </c>
      <c r="J12" s="23" t="n">
        <v>0</v>
      </c>
      <c r="K12" s="23" t="n">
        <v>0</v>
      </c>
      <c r="L12" s="172" t="n">
        <f aca="false">I12+J12+K12</f>
        <v>4.73</v>
      </c>
      <c r="N12" s="181"/>
      <c r="O12" s="186" t="n">
        <f aca="false">'vano 1'!AR21</f>
        <v>0</v>
      </c>
      <c r="P12" s="186" t="n">
        <f aca="false">'vano 2'!AR21</f>
        <v>0</v>
      </c>
      <c r="Q12" s="186" t="n">
        <f aca="false">'vano 3'!AR21</f>
        <v>2.94</v>
      </c>
      <c r="R12" s="186" t="n">
        <f aca="false">'vano 4'!AR21</f>
        <v>3.04</v>
      </c>
      <c r="S12" s="186" t="n">
        <f aca="false">'vano 5'!AR21</f>
        <v>0</v>
      </c>
      <c r="T12" s="187" t="n">
        <f aca="false">ROUND(SUM(O12:S12),2)</f>
        <v>5.98</v>
      </c>
      <c r="U12" s="186" t="n">
        <f aca="false">Válvulas!W20</f>
        <v>0</v>
      </c>
      <c r="V12" s="186" t="n">
        <f aca="false">Válvulas!W18</f>
        <v>0</v>
      </c>
      <c r="W12" s="186" t="n">
        <f aca="false">Válvulas!W19</f>
        <v>0</v>
      </c>
      <c r="X12" s="186" t="n">
        <f aca="false">SUM(U12:W12)</f>
        <v>0</v>
      </c>
      <c r="Y12" s="188" t="n">
        <f aca="false">SUM(X12,T12)</f>
        <v>5.98</v>
      </c>
    </row>
    <row r="13" customFormat="false" ht="12.75" hidden="false" customHeight="false" outlineLevel="0" collapsed="false">
      <c r="A13" s="171" t="n">
        <v>43412</v>
      </c>
      <c r="B13" s="33" t="n">
        <v>8</v>
      </c>
      <c r="C13" s="28" t="n">
        <v>32</v>
      </c>
      <c r="D13" s="28" t="n">
        <v>0</v>
      </c>
      <c r="E13" s="28" t="n">
        <v>0</v>
      </c>
      <c r="F13" s="28" t="n">
        <v>2.36</v>
      </c>
      <c r="G13" s="23" t="n">
        <v>2.47</v>
      </c>
      <c r="H13" s="23" t="n">
        <v>0</v>
      </c>
      <c r="I13" s="23" t="n">
        <f aca="false">SUM(D13:H13)</f>
        <v>4.83</v>
      </c>
      <c r="J13" s="28" t="n">
        <v>0</v>
      </c>
      <c r="K13" s="23" t="n">
        <v>0</v>
      </c>
      <c r="L13" s="172" t="n">
        <f aca="false">I13+J13+K13</f>
        <v>4.83</v>
      </c>
      <c r="P13" s="35"/>
    </row>
    <row r="14" customFormat="false" ht="12.75" hidden="false" customHeight="false" outlineLevel="0" collapsed="false">
      <c r="A14" s="171" t="n">
        <v>43413</v>
      </c>
      <c r="B14" s="33" t="n">
        <v>8</v>
      </c>
      <c r="C14" s="28" t="n">
        <v>31.99</v>
      </c>
      <c r="D14" s="28" t="n">
        <v>0</v>
      </c>
      <c r="E14" s="28" t="n">
        <v>0</v>
      </c>
      <c r="F14" s="28" t="n">
        <v>2.31</v>
      </c>
      <c r="G14" s="23" t="n">
        <v>2.42</v>
      </c>
      <c r="H14" s="23" t="n">
        <v>0</v>
      </c>
      <c r="I14" s="23" t="n">
        <f aca="false">SUM(D14:H14)</f>
        <v>4.73</v>
      </c>
      <c r="J14" s="28" t="n">
        <v>0</v>
      </c>
      <c r="K14" s="23" t="n">
        <v>0</v>
      </c>
      <c r="L14" s="172" t="n">
        <f aca="false">I14+J14+K14</f>
        <v>4.73</v>
      </c>
      <c r="Q14" s="35"/>
    </row>
    <row r="15" customFormat="false" ht="12.75" hidden="false" customHeight="false" outlineLevel="0" collapsed="false">
      <c r="A15" s="171" t="n">
        <v>43414</v>
      </c>
      <c r="B15" s="33" t="n">
        <v>8</v>
      </c>
      <c r="C15" s="23" t="n">
        <v>32.1</v>
      </c>
      <c r="D15" s="28" t="n">
        <v>0</v>
      </c>
      <c r="E15" s="28" t="n">
        <v>0</v>
      </c>
      <c r="F15" s="28" t="n">
        <v>2.79</v>
      </c>
      <c r="G15" s="23" t="n">
        <v>2.89</v>
      </c>
      <c r="H15" s="23" t="n">
        <v>0</v>
      </c>
      <c r="I15" s="23" t="n">
        <f aca="false">SUM(D15:H15)</f>
        <v>5.68</v>
      </c>
      <c r="J15" s="23" t="n">
        <v>0</v>
      </c>
      <c r="K15" s="23" t="n">
        <v>0</v>
      </c>
      <c r="L15" s="172" t="n">
        <f aca="false">I15+J15+K15</f>
        <v>5.68</v>
      </c>
      <c r="N15" s="189"/>
      <c r="O15" s="189"/>
      <c r="P15" s="189"/>
      <c r="Q15" s="189"/>
      <c r="R15" s="189"/>
      <c r="S15" s="189"/>
      <c r="T15" s="189"/>
      <c r="U15" s="189"/>
      <c r="V15" s="189"/>
      <c r="W15" s="189"/>
    </row>
    <row r="16" customFormat="false" ht="12.75" hidden="false" customHeight="false" outlineLevel="0" collapsed="false">
      <c r="A16" s="171" t="n">
        <v>43415</v>
      </c>
      <c r="B16" s="33" t="n">
        <v>8</v>
      </c>
      <c r="C16" s="23" t="n">
        <v>32.14</v>
      </c>
      <c r="D16" s="28" t="n">
        <v>0</v>
      </c>
      <c r="E16" s="28" t="n">
        <v>3.05</v>
      </c>
      <c r="F16" s="28" t="n">
        <v>2.94</v>
      </c>
      <c r="G16" s="23" t="n">
        <v>3.04</v>
      </c>
      <c r="H16" s="23" t="n">
        <v>0</v>
      </c>
      <c r="I16" s="23" t="n">
        <f aca="false">SUM(D16:H16)</f>
        <v>9.03</v>
      </c>
      <c r="J16" s="23" t="n">
        <v>0</v>
      </c>
      <c r="K16" s="23" t="n">
        <v>0</v>
      </c>
      <c r="L16" s="172" t="n">
        <f aca="false">I16+J16+K16</f>
        <v>9.03</v>
      </c>
      <c r="N16" s="190"/>
      <c r="O16" s="190"/>
      <c r="P16" s="190"/>
      <c r="Q16" s="190"/>
      <c r="R16" s="190"/>
      <c r="S16" s="190"/>
      <c r="T16" s="190"/>
      <c r="U16" s="190"/>
      <c r="V16" s="190"/>
      <c r="W16" s="191"/>
      <c r="X16" s="192"/>
    </row>
    <row r="17" customFormat="false" ht="12.75" hidden="false" customHeight="false" outlineLevel="0" collapsed="false">
      <c r="A17" s="171" t="n">
        <v>43416</v>
      </c>
      <c r="B17" s="33" t="n">
        <v>8</v>
      </c>
      <c r="C17" s="23" t="n">
        <v>32.14</v>
      </c>
      <c r="D17" s="28" t="n">
        <v>0</v>
      </c>
      <c r="E17" s="28" t="n">
        <v>3.05</v>
      </c>
      <c r="F17" s="28" t="n">
        <v>2.94</v>
      </c>
      <c r="G17" s="23" t="n">
        <v>3.04</v>
      </c>
      <c r="H17" s="23" t="n">
        <v>0</v>
      </c>
      <c r="I17" s="23" t="n">
        <f aca="false">SUM(D17:H17)</f>
        <v>9.03</v>
      </c>
      <c r="J17" s="23" t="n">
        <v>0</v>
      </c>
      <c r="K17" s="23" t="n">
        <v>0</v>
      </c>
      <c r="L17" s="172" t="n">
        <f aca="false">I17+J17+K17</f>
        <v>9.03</v>
      </c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customFormat="false" ht="12.75" hidden="false" customHeight="false" outlineLevel="0" collapsed="false">
      <c r="A18" s="171" t="n">
        <v>43417</v>
      </c>
      <c r="B18" s="33" t="n">
        <v>8</v>
      </c>
      <c r="C18" s="23" t="n">
        <v>32.14</v>
      </c>
      <c r="D18" s="28" t="n">
        <v>0</v>
      </c>
      <c r="E18" s="28" t="n">
        <v>0</v>
      </c>
      <c r="F18" s="28" t="n">
        <v>2.94</v>
      </c>
      <c r="G18" s="23" t="n">
        <v>3.04</v>
      </c>
      <c r="H18" s="23" t="n">
        <v>0</v>
      </c>
      <c r="I18" s="23" t="n">
        <f aca="false">SUM(D18:H18)</f>
        <v>5.98</v>
      </c>
      <c r="J18" s="23" t="n">
        <v>0</v>
      </c>
      <c r="K18" s="23" t="n">
        <v>0</v>
      </c>
      <c r="L18" s="172" t="n">
        <f aca="false">I18+J18+K18</f>
        <v>5.98</v>
      </c>
    </row>
    <row r="19" customFormat="false" ht="12.75" hidden="false" customHeight="false" outlineLevel="0" collapsed="false">
      <c r="A19" s="171" t="n">
        <v>43418</v>
      </c>
      <c r="B19" s="33" t="n">
        <v>8</v>
      </c>
      <c r="C19" s="23"/>
      <c r="D19" s="28"/>
      <c r="E19" s="28"/>
      <c r="F19" s="28"/>
      <c r="G19" s="23"/>
      <c r="H19" s="23"/>
      <c r="I19" s="23" t="n">
        <f aca="false">SUM(D19:H19)</f>
        <v>0</v>
      </c>
      <c r="J19" s="23" t="n">
        <v>0</v>
      </c>
      <c r="K19" s="23" t="n">
        <v>0</v>
      </c>
      <c r="L19" s="172" t="n">
        <f aca="false">I19+J19+K19</f>
        <v>0</v>
      </c>
    </row>
    <row r="20" customFormat="false" ht="12.75" hidden="false" customHeight="false" outlineLevel="0" collapsed="false">
      <c r="A20" s="171" t="n">
        <v>43419</v>
      </c>
      <c r="B20" s="33" t="n">
        <v>8</v>
      </c>
      <c r="C20" s="23"/>
      <c r="D20" s="28"/>
      <c r="E20" s="28"/>
      <c r="F20" s="28"/>
      <c r="G20" s="23"/>
      <c r="H20" s="23"/>
      <c r="I20" s="23" t="n">
        <f aca="false">SUM(D20:H20)</f>
        <v>0</v>
      </c>
      <c r="J20" s="23" t="n">
        <v>0</v>
      </c>
      <c r="K20" s="23" t="n">
        <v>0</v>
      </c>
      <c r="L20" s="172" t="n">
        <f aca="false">I20+J20+K20</f>
        <v>0</v>
      </c>
    </row>
    <row r="21" customFormat="false" ht="12.75" hidden="false" customHeight="false" outlineLevel="0" collapsed="false">
      <c r="A21" s="171" t="n">
        <v>43420</v>
      </c>
      <c r="B21" s="33" t="n">
        <v>8</v>
      </c>
      <c r="C21" s="23"/>
      <c r="D21" s="28"/>
      <c r="E21" s="28"/>
      <c r="F21" s="28"/>
      <c r="G21" s="23"/>
      <c r="H21" s="23"/>
      <c r="I21" s="23" t="n">
        <f aca="false">SUM(D21:H21)</f>
        <v>0</v>
      </c>
      <c r="J21" s="23" t="n">
        <v>0</v>
      </c>
      <c r="K21" s="23" t="n">
        <v>0</v>
      </c>
      <c r="L21" s="172" t="n">
        <f aca="false">I21+J21+K21</f>
        <v>0</v>
      </c>
    </row>
    <row r="22" customFormat="false" ht="12.75" hidden="false" customHeight="false" outlineLevel="0" collapsed="false">
      <c r="A22" s="171" t="n">
        <v>43421</v>
      </c>
      <c r="B22" s="33" t="n">
        <v>8</v>
      </c>
      <c r="C22" s="23"/>
      <c r="D22" s="28"/>
      <c r="E22" s="28"/>
      <c r="F22" s="28"/>
      <c r="G22" s="23"/>
      <c r="H22" s="23"/>
      <c r="I22" s="23" t="n">
        <f aca="false">SUM(D22:H22)</f>
        <v>0</v>
      </c>
      <c r="J22" s="23" t="n">
        <v>0</v>
      </c>
      <c r="K22" s="23" t="n">
        <v>0</v>
      </c>
      <c r="L22" s="172" t="n">
        <f aca="false">I22+J22+K22</f>
        <v>0</v>
      </c>
    </row>
    <row r="23" customFormat="false" ht="12.75" hidden="false" customHeight="false" outlineLevel="0" collapsed="false">
      <c r="A23" s="171" t="n">
        <v>43422</v>
      </c>
      <c r="B23" s="33" t="n">
        <v>8</v>
      </c>
      <c r="C23" s="23"/>
      <c r="D23" s="28"/>
      <c r="E23" s="28"/>
      <c r="F23" s="28"/>
      <c r="G23" s="23"/>
      <c r="H23" s="23"/>
      <c r="I23" s="23" t="n">
        <f aca="false">SUM(D23:H23)</f>
        <v>0</v>
      </c>
      <c r="J23" s="23" t="n">
        <v>0</v>
      </c>
      <c r="K23" s="23" t="n">
        <v>0</v>
      </c>
      <c r="L23" s="172" t="n">
        <f aca="false">I23+J23+K23</f>
        <v>0</v>
      </c>
    </row>
    <row r="24" customFormat="false" ht="12.75" hidden="false" customHeight="false" outlineLevel="0" collapsed="false">
      <c r="A24" s="171" t="n">
        <v>43423</v>
      </c>
      <c r="B24" s="33" t="n">
        <v>8</v>
      </c>
      <c r="C24" s="23"/>
      <c r="D24" s="28"/>
      <c r="E24" s="28"/>
      <c r="F24" s="28"/>
      <c r="G24" s="23"/>
      <c r="H24" s="23"/>
      <c r="I24" s="23" t="n">
        <f aca="false">SUM(D24:H24)</f>
        <v>0</v>
      </c>
      <c r="J24" s="23" t="n">
        <v>0</v>
      </c>
      <c r="K24" s="23" t="n">
        <v>0</v>
      </c>
      <c r="L24" s="172" t="n">
        <f aca="false">I24+J24+K24</f>
        <v>0</v>
      </c>
    </row>
    <row r="25" customFormat="false" ht="12.75" hidden="false" customHeight="false" outlineLevel="0" collapsed="false">
      <c r="A25" s="171" t="n">
        <v>43424</v>
      </c>
      <c r="B25" s="33" t="n">
        <v>8</v>
      </c>
      <c r="C25" s="28"/>
      <c r="D25" s="28"/>
      <c r="E25" s="28"/>
      <c r="F25" s="28"/>
      <c r="G25" s="23"/>
      <c r="H25" s="23"/>
      <c r="I25" s="23" t="n">
        <f aca="false">SUM(D25:H25)</f>
        <v>0</v>
      </c>
      <c r="J25" s="28" t="n">
        <v>0</v>
      </c>
      <c r="K25" s="23" t="n">
        <v>0</v>
      </c>
      <c r="L25" s="172" t="n">
        <f aca="false">I25+J25+K25</f>
        <v>0</v>
      </c>
    </row>
    <row r="26" customFormat="false" ht="12.75" hidden="false" customHeight="false" outlineLevel="0" collapsed="false">
      <c r="A26" s="171" t="n">
        <v>43425</v>
      </c>
      <c r="B26" s="33" t="n">
        <v>8</v>
      </c>
      <c r="C26" s="23"/>
      <c r="D26" s="28"/>
      <c r="E26" s="28"/>
      <c r="F26" s="23"/>
      <c r="G26" s="23"/>
      <c r="H26" s="23"/>
      <c r="I26" s="23" t="n">
        <f aca="false">SUM(D26:H26)</f>
        <v>0</v>
      </c>
      <c r="J26" s="23" t="n">
        <v>0</v>
      </c>
      <c r="K26" s="23" t="n">
        <v>0</v>
      </c>
      <c r="L26" s="172" t="n">
        <f aca="false">I26+J26+K26</f>
        <v>0</v>
      </c>
    </row>
    <row r="27" customFormat="false" ht="12.75" hidden="false" customHeight="false" outlineLevel="0" collapsed="false">
      <c r="A27" s="171" t="n">
        <v>43426</v>
      </c>
      <c r="B27" s="33" t="n">
        <v>8</v>
      </c>
      <c r="C27" s="23"/>
      <c r="D27" s="28"/>
      <c r="E27" s="28"/>
      <c r="F27" s="23"/>
      <c r="G27" s="23"/>
      <c r="H27" s="23"/>
      <c r="I27" s="23" t="n">
        <f aca="false">SUM(D27:H27)</f>
        <v>0</v>
      </c>
      <c r="J27" s="23" t="n">
        <v>0</v>
      </c>
      <c r="K27" s="23" t="n">
        <v>0</v>
      </c>
      <c r="L27" s="172" t="n">
        <f aca="false">I27+J27+K27</f>
        <v>0</v>
      </c>
    </row>
    <row r="28" customFormat="false" ht="12.75" hidden="false" customHeight="false" outlineLevel="0" collapsed="false">
      <c r="A28" s="171" t="n">
        <v>43427</v>
      </c>
      <c r="B28" s="33" t="n">
        <v>8</v>
      </c>
      <c r="C28" s="23"/>
      <c r="D28" s="28"/>
      <c r="E28" s="28"/>
      <c r="F28" s="23"/>
      <c r="G28" s="23"/>
      <c r="H28" s="23"/>
      <c r="I28" s="23" t="n">
        <f aca="false">SUM(D28:H28)</f>
        <v>0</v>
      </c>
      <c r="J28" s="23" t="n">
        <v>0</v>
      </c>
      <c r="K28" s="23" t="n">
        <v>0</v>
      </c>
      <c r="L28" s="172" t="n">
        <f aca="false">I28+J28+K28</f>
        <v>0</v>
      </c>
    </row>
    <row r="29" customFormat="false" ht="12.75" hidden="false" customHeight="false" outlineLevel="0" collapsed="false">
      <c r="A29" s="171" t="n">
        <v>43428</v>
      </c>
      <c r="B29" s="33" t="n">
        <v>8</v>
      </c>
      <c r="C29" s="23"/>
      <c r="D29" s="28"/>
      <c r="E29" s="28"/>
      <c r="F29" s="23"/>
      <c r="G29" s="23"/>
      <c r="H29" s="23"/>
      <c r="I29" s="23" t="n">
        <f aca="false">SUM(D29:H29)</f>
        <v>0</v>
      </c>
      <c r="J29" s="23" t="n">
        <v>0</v>
      </c>
      <c r="K29" s="23" t="n">
        <v>0</v>
      </c>
      <c r="L29" s="172" t="n">
        <f aca="false">I29+J29+K29</f>
        <v>0</v>
      </c>
    </row>
    <row r="30" customFormat="false" ht="12.75" hidden="false" customHeight="false" outlineLevel="0" collapsed="false">
      <c r="A30" s="171" t="n">
        <v>43429</v>
      </c>
      <c r="B30" s="33" t="n">
        <v>8</v>
      </c>
      <c r="C30" s="23"/>
      <c r="D30" s="28"/>
      <c r="E30" s="28"/>
      <c r="F30" s="23"/>
      <c r="G30" s="23"/>
      <c r="H30" s="23"/>
      <c r="I30" s="23" t="n">
        <f aca="false">SUM(D30:H30)</f>
        <v>0</v>
      </c>
      <c r="J30" s="23" t="n">
        <v>0</v>
      </c>
      <c r="K30" s="23" t="n">
        <v>0</v>
      </c>
      <c r="L30" s="172" t="n">
        <f aca="false">I30+J30+K30</f>
        <v>0</v>
      </c>
    </row>
    <row r="31" customFormat="false" ht="12.75" hidden="false" customHeight="false" outlineLevel="0" collapsed="false">
      <c r="A31" s="171" t="n">
        <v>43430</v>
      </c>
      <c r="B31" s="33" t="n">
        <v>8</v>
      </c>
      <c r="C31" s="23"/>
      <c r="D31" s="28"/>
      <c r="E31" s="28"/>
      <c r="F31" s="23"/>
      <c r="G31" s="23"/>
      <c r="H31" s="23"/>
      <c r="I31" s="23" t="n">
        <f aca="false">SUM(D31:H31)</f>
        <v>0</v>
      </c>
      <c r="J31" s="23" t="n">
        <v>0</v>
      </c>
      <c r="K31" s="23" t="n">
        <v>0</v>
      </c>
      <c r="L31" s="172" t="n">
        <f aca="false">I31+J31+K31</f>
        <v>0</v>
      </c>
    </row>
    <row r="32" customFormat="false" ht="12.75" hidden="false" customHeight="false" outlineLevel="0" collapsed="false">
      <c r="A32" s="171" t="n">
        <v>43431</v>
      </c>
      <c r="B32" s="33" t="n">
        <v>8</v>
      </c>
      <c r="C32" s="23"/>
      <c r="D32" s="28"/>
      <c r="E32" s="28"/>
      <c r="F32" s="28"/>
      <c r="G32" s="23"/>
      <c r="H32" s="23"/>
      <c r="I32" s="23" t="n">
        <f aca="false">SUM(D32:H32)</f>
        <v>0</v>
      </c>
      <c r="J32" s="23" t="n">
        <v>0.63</v>
      </c>
      <c r="K32" s="23" t="n">
        <v>0</v>
      </c>
      <c r="L32" s="172" t="n">
        <f aca="false">I32+J32+K32</f>
        <v>0.63</v>
      </c>
    </row>
    <row r="33" customFormat="false" ht="12.75" hidden="false" customHeight="false" outlineLevel="0" collapsed="false">
      <c r="A33" s="171" t="n">
        <v>43432</v>
      </c>
      <c r="B33" s="33" t="n">
        <v>8</v>
      </c>
      <c r="C33" s="28"/>
      <c r="D33" s="28"/>
      <c r="E33" s="28"/>
      <c r="F33" s="28"/>
      <c r="G33" s="23"/>
      <c r="H33" s="23"/>
      <c r="I33" s="23" t="n">
        <f aca="false">SUM(D33:H33)</f>
        <v>0</v>
      </c>
      <c r="J33" s="23" t="n">
        <v>0.62</v>
      </c>
      <c r="K33" s="23" t="n">
        <v>0</v>
      </c>
      <c r="L33" s="172" t="n">
        <f aca="false">I33+J33+K33</f>
        <v>0.62</v>
      </c>
    </row>
    <row r="34" customFormat="false" ht="12.75" hidden="false" customHeight="false" outlineLevel="0" collapsed="false">
      <c r="A34" s="171" t="n">
        <v>43433</v>
      </c>
      <c r="B34" s="33" t="n">
        <v>8</v>
      </c>
      <c r="C34" s="23"/>
      <c r="D34" s="28"/>
      <c r="E34" s="28"/>
      <c r="F34" s="23"/>
      <c r="G34" s="23"/>
      <c r="H34" s="23"/>
      <c r="I34" s="23" t="n">
        <f aca="false">SUM(D34:H34)</f>
        <v>0</v>
      </c>
      <c r="J34" s="23" t="n">
        <v>0.62</v>
      </c>
      <c r="K34" s="23" t="n">
        <v>0</v>
      </c>
      <c r="L34" s="172" t="n">
        <f aca="false">I34+J34+K34</f>
        <v>0.62</v>
      </c>
    </row>
    <row r="35" customFormat="false" ht="12.75" hidden="false" customHeight="false" outlineLevel="0" collapsed="false">
      <c r="A35" s="171" t="n">
        <v>43434</v>
      </c>
      <c r="B35" s="33" t="n">
        <v>8</v>
      </c>
      <c r="C35" s="23"/>
      <c r="D35" s="28"/>
      <c r="E35" s="28"/>
      <c r="F35" s="23"/>
      <c r="G35" s="23"/>
      <c r="H35" s="23"/>
      <c r="I35" s="23" t="n">
        <f aca="false">SUM(D35:H35)</f>
        <v>0</v>
      </c>
      <c r="J35" s="23" t="n">
        <v>0.62</v>
      </c>
      <c r="K35" s="23" t="n">
        <v>0</v>
      </c>
      <c r="L35" s="172" t="n">
        <f aca="false">I35+J35+K35</f>
        <v>0.62</v>
      </c>
    </row>
  </sheetData>
  <mergeCells count="21"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N8:N9"/>
    <mergeCell ref="O8:S8"/>
    <mergeCell ref="T8:T11"/>
    <mergeCell ref="U8:W8"/>
    <mergeCell ref="X8:X11"/>
    <mergeCell ref="Y8:Y11"/>
    <mergeCell ref="N10:N12"/>
    <mergeCell ref="O11:S11"/>
    <mergeCell ref="U11:W11"/>
  </mergeCells>
  <printOptions headings="false" gridLines="false" gridLinesSet="true" horizontalCentered="false" verticalCentered="false"/>
  <pageMargins left="0.75" right="0.340277777777778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1997-11-06T11:35:28Z</dcterms:created>
  <dc:creator>Jose L. de Benito</dc:creator>
  <dc:description/>
  <dc:language>en-US</dc:language>
  <cp:lastModifiedBy>RománMaceiras</cp:lastModifiedBy>
  <cp:lastPrinted>2017-01-03T08:24:16Z</cp:lastPrinted>
  <dcterms:modified xsi:type="dcterms:W3CDTF">2018-11-13T08:04:05Z</dcterms:modified>
  <cp:revision>0</cp:revision>
  <dc:subject/>
  <dc:title/>
</cp:coreProperties>
</file>