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va-my.sharepoint.com/personal/ecm8yu_virginia_edu/Documents/DS 3001 Foundations of Machine Learning/"/>
    </mc:Choice>
  </mc:AlternateContent>
  <xr:revisionPtr revIDLastSave="410" documentId="8_{7ED145F2-62C8-4D41-A614-D585D61CAEDD}" xr6:coauthVersionLast="47" xr6:coauthVersionMax="47" xr10:uidLastSave="{0E587ADF-E221-463E-9B27-C9E70603C6FA}"/>
  <bookViews>
    <workbookView xWindow="-110" yWindow="-110" windowWidth="19420" windowHeight="11500" xr2:uid="{549FCE35-BB4A-45D2-99F6-9BEC602F0378}"/>
  </bookViews>
  <sheets>
    <sheet name="Data and Score Initalization" sheetId="1" r:id="rId1"/>
    <sheet name="Sorted by Score and Subscore" sheetId="2" r:id="rId2"/>
  </sheets>
  <definedNames>
    <definedName name="_xlnm._FilterDatabase" localSheetId="0" hidden="1">'Data and Score Initalization'!$A$13:$G$23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'Data and Score Initalization'!$A$1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6" i="2"/>
  <c r="H7" i="2"/>
  <c r="E15" i="1"/>
  <c r="E16" i="1"/>
  <c r="G16" i="1" s="1"/>
  <c r="E17" i="1"/>
  <c r="E18" i="1"/>
  <c r="E19" i="1"/>
  <c r="E20" i="1"/>
  <c r="E21" i="1"/>
  <c r="E22" i="1"/>
  <c r="G22" i="1" s="1"/>
  <c r="E23" i="1"/>
  <c r="G23" i="1" s="1"/>
  <c r="E14" i="1"/>
  <c r="G14" i="1" s="1"/>
  <c r="G17" i="1"/>
  <c r="B14" i="1"/>
  <c r="D15" i="1"/>
  <c r="G18" i="1"/>
  <c r="G19" i="1"/>
  <c r="G20" i="1"/>
  <c r="G21" i="1"/>
  <c r="B15" i="1"/>
  <c r="C15" i="1"/>
  <c r="F15" i="1"/>
  <c r="B16" i="1"/>
  <c r="C16" i="1"/>
  <c r="D16" i="1"/>
  <c r="F16" i="1"/>
  <c r="B17" i="1"/>
  <c r="C17" i="1"/>
  <c r="D17" i="1"/>
  <c r="F17" i="1"/>
  <c r="B18" i="1"/>
  <c r="C18" i="1"/>
  <c r="D18" i="1"/>
  <c r="F18" i="1"/>
  <c r="B19" i="1"/>
  <c r="C19" i="1"/>
  <c r="D19" i="1"/>
  <c r="F19" i="1"/>
  <c r="B20" i="1"/>
  <c r="C20" i="1"/>
  <c r="D20" i="1"/>
  <c r="F20" i="1"/>
  <c r="B21" i="1"/>
  <c r="C21" i="1"/>
  <c r="D21" i="1"/>
  <c r="F21" i="1"/>
  <c r="B22" i="1"/>
  <c r="C22" i="1"/>
  <c r="D22" i="1"/>
  <c r="F22" i="1"/>
  <c r="B23" i="1"/>
  <c r="C23" i="1"/>
  <c r="D23" i="1"/>
  <c r="F23" i="1"/>
  <c r="C14" i="1"/>
  <c r="F14" i="1"/>
  <c r="D14" i="1"/>
  <c r="G15" i="1" l="1"/>
  <c r="H5" i="2"/>
</calcChain>
</file>

<file path=xl/sharedStrings.xml><?xml version="1.0" encoding="utf-8"?>
<sst xmlns="http://schemas.openxmlformats.org/spreadsheetml/2006/main" count="120" uniqueCount="45">
  <si>
    <t>Job Title</t>
  </si>
  <si>
    <t>Education Required</t>
  </si>
  <si>
    <t>Work Setting</t>
  </si>
  <si>
    <t>2021 Median Pay</t>
  </si>
  <si>
    <t>Bachelor's Degree</t>
  </si>
  <si>
    <t>Data Scientist</t>
  </si>
  <si>
    <t>Office</t>
  </si>
  <si>
    <t>Hours</t>
  </si>
  <si>
    <t>Full Time</t>
  </si>
  <si>
    <t>Job Outlook</t>
  </si>
  <si>
    <t>Sustainability Specialist</t>
  </si>
  <si>
    <t>Climate Change Policy Analyst</t>
  </si>
  <si>
    <t>Master's Degree</t>
  </si>
  <si>
    <t>Prior Work Experience</t>
  </si>
  <si>
    <t>none</t>
  </si>
  <si>
    <t>Doctoral Degree</t>
  </si>
  <si>
    <t>Environmental Economist</t>
  </si>
  <si>
    <t>Industrial Ecologist</t>
  </si>
  <si>
    <t>https://www.onetonline.org/link/summary/19-2041.03</t>
  </si>
  <si>
    <t>https://www.onetonline.org/link/summary/19-3011.01</t>
  </si>
  <si>
    <t>Energy Engineers, Except Wind and Solar</t>
  </si>
  <si>
    <t>Office and Field</t>
  </si>
  <si>
    <t>https://www.onetonline.org/link/summary/17-2199.03</t>
  </si>
  <si>
    <t>Wind Energy Development Managers</t>
  </si>
  <si>
    <t>Considerable amount</t>
  </si>
  <si>
    <t>Office and Travel</t>
  </si>
  <si>
    <t>https://www.onetonline.org/link/summary/11-9199.10</t>
  </si>
  <si>
    <t>Environmental Scientists and Specialists</t>
  </si>
  <si>
    <t>https://www.onetonline.org/link/summary/19-2041.00</t>
  </si>
  <si>
    <t>Chief Sustainability Officer</t>
  </si>
  <si>
    <t>https://www.onetonline.org/link/summary/11-1011.03</t>
  </si>
  <si>
    <t>Extensive</t>
  </si>
  <si>
    <t>https://www.onetonline.org/link/summary/19-2041.01</t>
  </si>
  <si>
    <t>https://www.onetonline.org/link/summary/13-1199.05</t>
  </si>
  <si>
    <t>Remote Sensing Scientist</t>
  </si>
  <si>
    <t>https://www.onetonline.org/link/summary/19-2099.01</t>
  </si>
  <si>
    <t>https://www.bls.gov/ooh/math/data-scientists.htm</t>
  </si>
  <si>
    <t>Source</t>
  </si>
  <si>
    <t>high</t>
  </si>
  <si>
    <t>average</t>
  </si>
  <si>
    <t>low</t>
  </si>
  <si>
    <t>Personal Interest</t>
  </si>
  <si>
    <t>Score</t>
  </si>
  <si>
    <t>Subscore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</si>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</sst>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6" fontId="0" fillId="0" borderId="0" xfId="0" applyNumberFormat="1"/>
    <xf numFmtId="9" fontId="0" fillId="0" borderId="0" xfId="0" applyNumberFormat="1"/>
    <xf numFmtId="16" fontId="0" fillId="0" borderId="0" xfId="0" applyNumberFormat="1"/>
    <xf numFmtId="0" fontId="0" fillId="2" borderId="0" xfId="0" applyFill="1"/>
    <xf numFmtId="0" fontId="1" fillId="0" borderId="0" xfId="1"/>
    <xf numFmtId="0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etonline.org/link/summary/19-2041.01" TargetMode="External"/><Relationship Id="rId3" Type="http://schemas.openxmlformats.org/officeDocument/2006/relationships/hyperlink" Target="https://www.onetonline.org/link/summary/17-2199.03" TargetMode="External"/><Relationship Id="rId7" Type="http://schemas.openxmlformats.org/officeDocument/2006/relationships/hyperlink" Target="https://www.onetonline.org/link/summary/13-1199.05" TargetMode="External"/><Relationship Id="rId2" Type="http://schemas.openxmlformats.org/officeDocument/2006/relationships/hyperlink" Target="https://www.onetonline.org/link/summary/11-9199.10" TargetMode="External"/><Relationship Id="rId1" Type="http://schemas.openxmlformats.org/officeDocument/2006/relationships/hyperlink" Target="https://www.onetonline.org/link/summary/19-2041.00" TargetMode="External"/><Relationship Id="rId6" Type="http://schemas.openxmlformats.org/officeDocument/2006/relationships/hyperlink" Target="https://www.bls.gov/ooh/math/data-scientists.htm" TargetMode="External"/><Relationship Id="rId5" Type="http://schemas.openxmlformats.org/officeDocument/2006/relationships/hyperlink" Target="https://www.onetonline.org/link/summary/19-3011.01" TargetMode="External"/><Relationship Id="rId4" Type="http://schemas.openxmlformats.org/officeDocument/2006/relationships/hyperlink" Target="https://www.onetonline.org/link/summary/19-2041.03" TargetMode="External"/><Relationship Id="rId9" Type="http://schemas.openxmlformats.org/officeDocument/2006/relationships/hyperlink" Target="https://www.onetonline.org/link/summary/11-1011.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E6D3-D417-48F8-9893-6C12D9412577}">
  <dimension ref="A1:I23"/>
  <sheetViews>
    <sheetView tabSelected="1" workbookViewId="0">
      <selection activeCell="I13" sqref="I13"/>
    </sheetView>
  </sheetViews>
  <sheetFormatPr defaultRowHeight="14.5" x14ac:dyDescent="0.35"/>
  <cols>
    <col min="1" max="1" width="35.81640625" customWidth="1"/>
    <col min="2" max="2" width="15.08984375" customWidth="1"/>
    <col min="3" max="3" width="17.7265625" bestFit="1" customWidth="1"/>
    <col min="4" max="4" width="20" bestFit="1" customWidth="1"/>
    <col min="5" max="5" width="15.36328125" bestFit="1" customWidth="1"/>
    <col min="6" max="6" width="15" bestFit="1" customWidth="1"/>
    <col min="7" max="7" width="11" bestFit="1" customWidth="1"/>
    <col min="8" max="8" width="15" bestFit="1" customWidth="1"/>
    <col min="9" max="9" width="48.81640625" bestFit="1" customWidth="1"/>
  </cols>
  <sheetData>
    <row r="1" spans="1:9" x14ac:dyDescent="0.35">
      <c r="A1" s="4" t="s">
        <v>0</v>
      </c>
      <c r="B1" s="4" t="s">
        <v>3</v>
      </c>
      <c r="C1" s="4" t="s">
        <v>1</v>
      </c>
      <c r="D1" s="4" t="s">
        <v>13</v>
      </c>
      <c r="E1" s="4" t="s">
        <v>2</v>
      </c>
      <c r="F1" s="4" t="s">
        <v>7</v>
      </c>
      <c r="G1" s="4" t="s">
        <v>9</v>
      </c>
      <c r="H1" s="4" t="s">
        <v>41</v>
      </c>
      <c r="I1" s="4" t="s">
        <v>37</v>
      </c>
    </row>
    <row r="2" spans="1:9" x14ac:dyDescent="0.35">
      <c r="A2" t="s">
        <v>5</v>
      </c>
      <c r="B2" s="1">
        <v>100910</v>
      </c>
      <c r="C2" t="s">
        <v>4</v>
      </c>
      <c r="D2" t="s">
        <v>14</v>
      </c>
      <c r="E2" t="s">
        <v>6</v>
      </c>
      <c r="F2" t="s">
        <v>8</v>
      </c>
      <c r="G2" s="2" t="s">
        <v>38</v>
      </c>
      <c r="H2" s="6">
        <v>1</v>
      </c>
      <c r="I2" s="5" t="s">
        <v>36</v>
      </c>
    </row>
    <row r="3" spans="1:9" x14ac:dyDescent="0.35">
      <c r="A3" t="s">
        <v>16</v>
      </c>
      <c r="B3" s="1">
        <v>113940</v>
      </c>
      <c r="C3" t="s">
        <v>15</v>
      </c>
      <c r="D3" t="s">
        <v>31</v>
      </c>
      <c r="E3" t="s">
        <v>6</v>
      </c>
      <c r="F3" t="s">
        <v>8</v>
      </c>
      <c r="G3" t="s">
        <v>39</v>
      </c>
      <c r="H3" s="6">
        <v>2</v>
      </c>
      <c r="I3" s="5" t="s">
        <v>19</v>
      </c>
    </row>
    <row r="4" spans="1:9" x14ac:dyDescent="0.35">
      <c r="A4" t="s">
        <v>27</v>
      </c>
      <c r="B4" s="1">
        <v>76480</v>
      </c>
      <c r="C4" t="s">
        <v>4</v>
      </c>
      <c r="D4" t="s">
        <v>24</v>
      </c>
      <c r="E4" t="s">
        <v>6</v>
      </c>
      <c r="F4" t="s">
        <v>8</v>
      </c>
      <c r="G4" t="s">
        <v>39</v>
      </c>
      <c r="H4" s="6">
        <v>2</v>
      </c>
      <c r="I4" s="5" t="s">
        <v>28</v>
      </c>
    </row>
    <row r="5" spans="1:9" x14ac:dyDescent="0.35">
      <c r="A5" t="s">
        <v>11</v>
      </c>
      <c r="B5" s="1">
        <v>76480</v>
      </c>
      <c r="C5" t="s">
        <v>12</v>
      </c>
      <c r="D5" s="3" t="s">
        <v>31</v>
      </c>
      <c r="E5" t="s">
        <v>6</v>
      </c>
      <c r="F5" t="s">
        <v>8</v>
      </c>
      <c r="G5" t="s">
        <v>39</v>
      </c>
      <c r="H5" s="6">
        <v>2</v>
      </c>
      <c r="I5" s="5" t="s">
        <v>32</v>
      </c>
    </row>
    <row r="6" spans="1:9" x14ac:dyDescent="0.35">
      <c r="A6" t="s">
        <v>34</v>
      </c>
      <c r="B6" s="1">
        <v>107970</v>
      </c>
      <c r="C6" t="s">
        <v>12</v>
      </c>
      <c r="D6" t="s">
        <v>31</v>
      </c>
      <c r="E6" t="s">
        <v>6</v>
      </c>
      <c r="F6" t="s">
        <v>8</v>
      </c>
      <c r="G6" s="2" t="s">
        <v>14</v>
      </c>
      <c r="H6" s="6">
        <v>2</v>
      </c>
      <c r="I6" t="s">
        <v>35</v>
      </c>
    </row>
    <row r="7" spans="1:9" x14ac:dyDescent="0.35">
      <c r="A7" t="s">
        <v>20</v>
      </c>
      <c r="B7" s="1">
        <v>104600</v>
      </c>
      <c r="C7" t="s">
        <v>4</v>
      </c>
      <c r="D7" t="s">
        <v>24</v>
      </c>
      <c r="E7" t="s">
        <v>21</v>
      </c>
      <c r="F7" t="s">
        <v>8</v>
      </c>
      <c r="G7" s="2" t="s">
        <v>14</v>
      </c>
      <c r="H7" s="6">
        <v>2</v>
      </c>
      <c r="I7" s="5" t="s">
        <v>22</v>
      </c>
    </row>
    <row r="8" spans="1:9" x14ac:dyDescent="0.35">
      <c r="A8" t="s">
        <v>29</v>
      </c>
      <c r="B8" s="1">
        <v>189520</v>
      </c>
      <c r="C8" t="s">
        <v>12</v>
      </c>
      <c r="D8" t="s">
        <v>31</v>
      </c>
      <c r="E8" t="s">
        <v>6</v>
      </c>
      <c r="F8" t="s">
        <v>8</v>
      </c>
      <c r="G8" s="2" t="s">
        <v>40</v>
      </c>
      <c r="H8" s="6">
        <v>2</v>
      </c>
      <c r="I8" s="5" t="s">
        <v>30</v>
      </c>
    </row>
    <row r="9" spans="1:9" x14ac:dyDescent="0.35">
      <c r="A9" t="s">
        <v>23</v>
      </c>
      <c r="B9" s="1">
        <v>128620</v>
      </c>
      <c r="C9" t="s">
        <v>4</v>
      </c>
      <c r="D9" t="s">
        <v>24</v>
      </c>
      <c r="E9" t="s">
        <v>25</v>
      </c>
      <c r="F9" t="s">
        <v>8</v>
      </c>
      <c r="G9" t="s">
        <v>39</v>
      </c>
      <c r="H9" s="6">
        <v>1</v>
      </c>
      <c r="I9" s="5" t="s">
        <v>26</v>
      </c>
    </row>
    <row r="10" spans="1:9" x14ac:dyDescent="0.35">
      <c r="A10" t="s">
        <v>17</v>
      </c>
      <c r="B10" s="1">
        <v>76480</v>
      </c>
      <c r="C10" t="s">
        <v>12</v>
      </c>
      <c r="D10" t="s">
        <v>31</v>
      </c>
      <c r="E10" t="s">
        <v>6</v>
      </c>
      <c r="F10" t="s">
        <v>8</v>
      </c>
      <c r="G10" t="s">
        <v>39</v>
      </c>
      <c r="H10" s="6">
        <v>0</v>
      </c>
      <c r="I10" s="5" t="s">
        <v>18</v>
      </c>
    </row>
    <row r="11" spans="1:9" x14ac:dyDescent="0.35">
      <c r="A11" t="s">
        <v>10</v>
      </c>
      <c r="B11" s="1">
        <v>75990</v>
      </c>
      <c r="C11" t="s">
        <v>4</v>
      </c>
      <c r="D11" t="s">
        <v>24</v>
      </c>
      <c r="E11" t="s">
        <v>6</v>
      </c>
      <c r="F11" t="s">
        <v>8</v>
      </c>
      <c r="G11" t="s">
        <v>39</v>
      </c>
      <c r="H11" s="6">
        <v>0</v>
      </c>
      <c r="I11" s="5" t="s">
        <v>33</v>
      </c>
    </row>
    <row r="13" spans="1:9" x14ac:dyDescent="0.35">
      <c r="A13" s="4" t="s">
        <v>0</v>
      </c>
      <c r="B13" s="4" t="s">
        <v>3</v>
      </c>
      <c r="C13" s="4" t="s">
        <v>1</v>
      </c>
      <c r="D13" s="4" t="s">
        <v>13</v>
      </c>
      <c r="E13" s="4" t="s">
        <v>9</v>
      </c>
      <c r="F13" s="4" t="s">
        <v>41</v>
      </c>
      <c r="G13" s="4" t="s">
        <v>42</v>
      </c>
    </row>
    <row r="14" spans="1:9" x14ac:dyDescent="0.35">
      <c r="A14" t="s">
        <v>5</v>
      </c>
      <c r="B14" s="7">
        <f>IF(B2&gt;80000, 2, 1)</f>
        <v>2</v>
      </c>
      <c r="C14" s="7">
        <f>IF(C2="Bachelor's Degree", 2, (IF(C2="Master's Degree", 1, 0)))</f>
        <v>2</v>
      </c>
      <c r="D14" s="7">
        <f>IF(D2="none", 2, (IF(D2="Considerable amount", 1, 0)))</f>
        <v>2</v>
      </c>
      <c r="E14" s="7">
        <f>IF(G2="high",2,(IF(G2="average",1,0)))</f>
        <v>2</v>
      </c>
      <c r="F14" s="7">
        <f>H2</f>
        <v>1</v>
      </c>
      <c r="G14" s="7">
        <f>(B14*0.25)+(C14*0.2)+(D14*0.2)+(E14*0.1)+(F14*0.25)</f>
        <v>1.75</v>
      </c>
    </row>
    <row r="15" spans="1:9" x14ac:dyDescent="0.35">
      <c r="A15" t="s">
        <v>16</v>
      </c>
      <c r="B15" s="7">
        <f>IF(B3&gt;80000, 2, 1)</f>
        <v>2</v>
      </c>
      <c r="C15" s="7">
        <f t="shared" ref="C15:C23" si="0">IF(C3="Bachelor's Degree", 2, (IF(C3="Master's Degree", 1, 0)))</f>
        <v>0</v>
      </c>
      <c r="D15" s="7">
        <f>IF(D3="none", 2, (IF(D3="Considerable amount", 1, 0)))</f>
        <v>0</v>
      </c>
      <c r="E15" s="7">
        <f t="shared" ref="E15:E23" si="1">IF(G3="high",2,(IF(G3="average",1,0)))</f>
        <v>1</v>
      </c>
      <c r="F15" s="7">
        <f t="shared" ref="F15:F23" si="2">H3</f>
        <v>2</v>
      </c>
      <c r="G15" s="7">
        <f t="shared" ref="G15:G23" si="3">(B15*0.25)+(C15*0.2)+(D15*0.2)+(E15*0.1)+(F15*0.25)</f>
        <v>1.1000000000000001</v>
      </c>
    </row>
    <row r="16" spans="1:9" x14ac:dyDescent="0.35">
      <c r="A16" t="s">
        <v>27</v>
      </c>
      <c r="B16" s="7">
        <f t="shared" ref="B15:B23" si="4">IF(B4&gt;80000, 2, 1)</f>
        <v>1</v>
      </c>
      <c r="C16" s="7">
        <f t="shared" si="0"/>
        <v>2</v>
      </c>
      <c r="D16" s="7">
        <f t="shared" ref="D15:D23" si="5">IF(D4="none", 2, (IF(D4="Considerable amount", 1, 0)))</f>
        <v>1</v>
      </c>
      <c r="E16" s="7">
        <f t="shared" si="1"/>
        <v>1</v>
      </c>
      <c r="F16" s="7">
        <f t="shared" si="2"/>
        <v>2</v>
      </c>
      <c r="G16" s="7">
        <f t="shared" si="3"/>
        <v>1.4500000000000002</v>
      </c>
    </row>
    <row r="17" spans="1:7" x14ac:dyDescent="0.35">
      <c r="A17" t="s">
        <v>11</v>
      </c>
      <c r="B17" s="7">
        <f t="shared" si="4"/>
        <v>1</v>
      </c>
      <c r="C17" s="7">
        <f t="shared" si="0"/>
        <v>1</v>
      </c>
      <c r="D17" s="7">
        <f t="shared" si="5"/>
        <v>0</v>
      </c>
      <c r="E17" s="7">
        <f t="shared" si="1"/>
        <v>1</v>
      </c>
      <c r="F17" s="7">
        <f t="shared" si="2"/>
        <v>2</v>
      </c>
      <c r="G17" s="7">
        <f>(B17*0.25)+(C17*0.2)+(D17*0.2)+(E17*0.1)+(F17*0.25)</f>
        <v>1.05</v>
      </c>
    </row>
    <row r="18" spans="1:7" x14ac:dyDescent="0.35">
      <c r="A18" t="s">
        <v>34</v>
      </c>
      <c r="B18" s="7">
        <f t="shared" si="4"/>
        <v>2</v>
      </c>
      <c r="C18" s="7">
        <f t="shared" si="0"/>
        <v>1</v>
      </c>
      <c r="D18" s="7">
        <f t="shared" si="5"/>
        <v>0</v>
      </c>
      <c r="E18" s="7">
        <f t="shared" si="1"/>
        <v>0</v>
      </c>
      <c r="F18" s="7">
        <f t="shared" si="2"/>
        <v>2</v>
      </c>
      <c r="G18" s="7">
        <f t="shared" si="3"/>
        <v>1.2</v>
      </c>
    </row>
    <row r="19" spans="1:7" x14ac:dyDescent="0.35">
      <c r="A19" t="s">
        <v>20</v>
      </c>
      <c r="B19" s="7">
        <f t="shared" si="4"/>
        <v>2</v>
      </c>
      <c r="C19" s="7">
        <f t="shared" si="0"/>
        <v>2</v>
      </c>
      <c r="D19" s="7">
        <f t="shared" si="5"/>
        <v>1</v>
      </c>
      <c r="E19" s="7">
        <f t="shared" si="1"/>
        <v>0</v>
      </c>
      <c r="F19" s="7">
        <f t="shared" si="2"/>
        <v>2</v>
      </c>
      <c r="G19" s="7">
        <f t="shared" si="3"/>
        <v>1.6</v>
      </c>
    </row>
    <row r="20" spans="1:7" x14ac:dyDescent="0.35">
      <c r="A20" t="s">
        <v>29</v>
      </c>
      <c r="B20" s="7">
        <f t="shared" si="4"/>
        <v>2</v>
      </c>
      <c r="C20" s="7">
        <f t="shared" si="0"/>
        <v>1</v>
      </c>
      <c r="D20" s="7">
        <f t="shared" si="5"/>
        <v>0</v>
      </c>
      <c r="E20" s="7">
        <f t="shared" si="1"/>
        <v>0</v>
      </c>
      <c r="F20" s="7">
        <f t="shared" si="2"/>
        <v>2</v>
      </c>
      <c r="G20" s="7">
        <f t="shared" si="3"/>
        <v>1.2</v>
      </c>
    </row>
    <row r="21" spans="1:7" x14ac:dyDescent="0.35">
      <c r="A21" t="s">
        <v>23</v>
      </c>
      <c r="B21" s="7">
        <f t="shared" si="4"/>
        <v>2</v>
      </c>
      <c r="C21" s="7">
        <f t="shared" si="0"/>
        <v>2</v>
      </c>
      <c r="D21" s="7">
        <f t="shared" si="5"/>
        <v>1</v>
      </c>
      <c r="E21" s="7">
        <f t="shared" si="1"/>
        <v>1</v>
      </c>
      <c r="F21" s="7">
        <f t="shared" si="2"/>
        <v>1</v>
      </c>
      <c r="G21" s="7">
        <f t="shared" si="3"/>
        <v>1.4500000000000002</v>
      </c>
    </row>
    <row r="22" spans="1:7" x14ac:dyDescent="0.35">
      <c r="A22" t="s">
        <v>17</v>
      </c>
      <c r="B22" s="7">
        <f t="shared" si="4"/>
        <v>1</v>
      </c>
      <c r="C22" s="7">
        <f t="shared" si="0"/>
        <v>1</v>
      </c>
      <c r="D22" s="7">
        <f t="shared" si="5"/>
        <v>0</v>
      </c>
      <c r="E22" s="7">
        <f t="shared" si="1"/>
        <v>1</v>
      </c>
      <c r="F22" s="7">
        <f t="shared" si="2"/>
        <v>0</v>
      </c>
      <c r="G22" s="7">
        <f t="shared" si="3"/>
        <v>0.55000000000000004</v>
      </c>
    </row>
    <row r="23" spans="1:7" x14ac:dyDescent="0.35">
      <c r="A23" t="s">
        <v>10</v>
      </c>
      <c r="B23" s="7">
        <f t="shared" si="4"/>
        <v>1</v>
      </c>
      <c r="C23" s="7">
        <f t="shared" si="0"/>
        <v>2</v>
      </c>
      <c r="D23" s="7">
        <f t="shared" si="5"/>
        <v>1</v>
      </c>
      <c r="E23" s="7">
        <f t="shared" si="1"/>
        <v>1</v>
      </c>
      <c r="F23" s="7">
        <f t="shared" si="2"/>
        <v>0</v>
      </c>
      <c r="G23" s="7">
        <f t="shared" si="3"/>
        <v>0.95000000000000007</v>
      </c>
    </row>
  </sheetData>
  <sortState xmlns:xlrd2="http://schemas.microsoft.com/office/spreadsheetml/2017/richdata2" ref="A14:G23">
    <sortCondition descending="1" ref="G14:G23"/>
  </sortState>
  <hyperlinks>
    <hyperlink ref="I4" r:id="rId1" xr:uid="{9586B377-01C8-4561-AC6E-8860EF7DAB41}"/>
    <hyperlink ref="I9" r:id="rId2" xr:uid="{074BE676-FF2F-4C8C-8F1C-A48D38F6144E}"/>
    <hyperlink ref="I7" r:id="rId3" xr:uid="{94086386-25EE-483C-8C03-D8C7049B015F}"/>
    <hyperlink ref="I10" r:id="rId4" xr:uid="{7E24F951-3F95-4E8F-983B-E5985915C7AF}"/>
    <hyperlink ref="I3" r:id="rId5" xr:uid="{919BC54A-9C4D-4836-BAA8-9EEA17C1FA17}"/>
    <hyperlink ref="I2" r:id="rId6" xr:uid="{AA6794D2-96CD-46CE-B8DA-4EA3A2C06885}"/>
    <hyperlink ref="I11" r:id="rId7" xr:uid="{223317C7-1551-44E4-8D62-F331B503FBFD}"/>
    <hyperlink ref="I5" r:id="rId8" xr:uid="{41AD940D-91B7-45F8-9EB3-5F9421062B93}"/>
    <hyperlink ref="I8" r:id="rId9" xr:uid="{5B72A408-B595-4F3C-82A9-8D418D3F2E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E01D-813B-406E-B3DF-44FF389F657C}">
  <dimension ref="A1:I11"/>
  <sheetViews>
    <sheetView workbookViewId="0">
      <selection activeCell="A21" sqref="A21"/>
    </sheetView>
  </sheetViews>
  <sheetFormatPr defaultRowHeight="14.5" x14ac:dyDescent="0.35"/>
  <cols>
    <col min="1" max="1" width="35.08984375" bestFit="1" customWidth="1"/>
    <col min="2" max="2" width="15.08984375" bestFit="1" customWidth="1"/>
    <col min="3" max="3" width="17.26953125" bestFit="1" customWidth="1"/>
    <col min="4" max="4" width="19.54296875" bestFit="1" customWidth="1"/>
    <col min="5" max="5" width="10.7265625" bestFit="1" customWidth="1"/>
    <col min="6" max="6" width="15" bestFit="1" customWidth="1"/>
  </cols>
  <sheetData>
    <row r="1" spans="1:9" x14ac:dyDescent="0.35">
      <c r="A1" s="4" t="s">
        <v>0</v>
      </c>
      <c r="B1" s="4" t="s">
        <v>3</v>
      </c>
      <c r="C1" s="4" t="s">
        <v>1</v>
      </c>
      <c r="D1" s="4" t="s">
        <v>13</v>
      </c>
      <c r="E1" s="4" t="s">
        <v>9</v>
      </c>
      <c r="F1" s="4" t="s">
        <v>41</v>
      </c>
      <c r="G1" s="4" t="s">
        <v>42</v>
      </c>
      <c r="H1" s="4" t="s">
        <v>43</v>
      </c>
    </row>
    <row r="2" spans="1:9" x14ac:dyDescent="0.35">
      <c r="A2" t="s">
        <v>5</v>
      </c>
      <c r="B2" s="7">
        <v>2</v>
      </c>
      <c r="C2" s="7">
        <v>2</v>
      </c>
      <c r="D2" s="7">
        <v>2</v>
      </c>
      <c r="E2" s="7">
        <v>2</v>
      </c>
      <c r="F2" s="7">
        <v>1</v>
      </c>
      <c r="G2" s="7">
        <v>1.75</v>
      </c>
      <c r="H2" t="s">
        <v>44</v>
      </c>
    </row>
    <row r="3" spans="1:9" x14ac:dyDescent="0.35">
      <c r="A3" t="s">
        <v>20</v>
      </c>
      <c r="B3" s="7">
        <v>2</v>
      </c>
      <c r="C3" s="7">
        <v>2</v>
      </c>
      <c r="D3" s="7">
        <v>1</v>
      </c>
      <c r="E3" s="7">
        <v>0</v>
      </c>
      <c r="F3" s="7">
        <v>2</v>
      </c>
      <c r="G3" s="7">
        <v>1.6</v>
      </c>
      <c r="H3" t="s">
        <v>44</v>
      </c>
    </row>
    <row r="4" spans="1:9" x14ac:dyDescent="0.35">
      <c r="A4" t="s">
        <v>27</v>
      </c>
      <c r="B4" s="7">
        <v>1</v>
      </c>
      <c r="C4" s="7">
        <v>2</v>
      </c>
      <c r="D4" s="7">
        <v>1</v>
      </c>
      <c r="E4" s="7">
        <v>1</v>
      </c>
      <c r="F4" s="7">
        <v>2</v>
      </c>
      <c r="G4" s="7">
        <v>1.4500000000000002</v>
      </c>
      <c r="H4">
        <f>(B4*0.3)+(C4*0.25)+(F4*0.45)</f>
        <v>1.7000000000000002</v>
      </c>
      <c r="I4" s="7"/>
    </row>
    <row r="5" spans="1:9" x14ac:dyDescent="0.35">
      <c r="A5" t="s">
        <v>23</v>
      </c>
      <c r="B5" s="7">
        <v>2</v>
      </c>
      <c r="C5" s="7">
        <v>2</v>
      </c>
      <c r="D5" s="7">
        <v>1</v>
      </c>
      <c r="E5" s="7">
        <v>1</v>
      </c>
      <c r="F5" s="7">
        <v>1</v>
      </c>
      <c r="G5" s="7">
        <v>1.4500000000000002</v>
      </c>
      <c r="H5">
        <f>(B5*0.3)+(C5*0.25)+(F5*0.45)</f>
        <v>1.55</v>
      </c>
      <c r="I5" s="7"/>
    </row>
    <row r="6" spans="1:9" x14ac:dyDescent="0.35">
      <c r="A6" t="s">
        <v>34</v>
      </c>
      <c r="B6" s="7">
        <v>2</v>
      </c>
      <c r="C6" s="7">
        <v>1</v>
      </c>
      <c r="D6" s="7">
        <v>0</v>
      </c>
      <c r="E6" s="7">
        <v>0</v>
      </c>
      <c r="F6" s="7">
        <v>2</v>
      </c>
      <c r="G6" s="7">
        <v>1.2</v>
      </c>
      <c r="H6">
        <f>(B6*0.3)+(C6*0.25)+(F6*0.45)</f>
        <v>1.75</v>
      </c>
      <c r="I6" s="7"/>
    </row>
    <row r="7" spans="1:9" x14ac:dyDescent="0.35">
      <c r="A7" t="s">
        <v>29</v>
      </c>
      <c r="B7" s="7">
        <v>2</v>
      </c>
      <c r="C7" s="7">
        <v>1</v>
      </c>
      <c r="D7" s="7">
        <v>0</v>
      </c>
      <c r="E7" s="7">
        <v>0</v>
      </c>
      <c r="F7" s="7">
        <v>2</v>
      </c>
      <c r="G7" s="7">
        <v>1.2</v>
      </c>
      <c r="H7">
        <f>(B7*0.3)+(C7*0.25)+(F7*0.45)</f>
        <v>1.75</v>
      </c>
      <c r="I7" s="7"/>
    </row>
    <row r="8" spans="1:9" x14ac:dyDescent="0.35">
      <c r="A8" t="s">
        <v>16</v>
      </c>
      <c r="B8" s="7">
        <v>2</v>
      </c>
      <c r="C8" s="7">
        <v>0</v>
      </c>
      <c r="D8" s="7">
        <v>0</v>
      </c>
      <c r="E8" s="7">
        <v>1</v>
      </c>
      <c r="F8" s="7">
        <v>2</v>
      </c>
      <c r="G8" s="7">
        <v>1.1000000000000001</v>
      </c>
      <c r="H8" t="s">
        <v>44</v>
      </c>
      <c r="I8" s="7"/>
    </row>
    <row r="9" spans="1:9" x14ac:dyDescent="0.35">
      <c r="A9" t="s">
        <v>11</v>
      </c>
      <c r="B9" s="7">
        <v>1</v>
      </c>
      <c r="C9" s="7">
        <v>1</v>
      </c>
      <c r="D9" s="7">
        <v>0</v>
      </c>
      <c r="E9" s="7">
        <v>1</v>
      </c>
      <c r="F9" s="7">
        <v>2</v>
      </c>
      <c r="G9" s="7">
        <v>1.05</v>
      </c>
      <c r="H9" t="s">
        <v>44</v>
      </c>
      <c r="I9" s="7"/>
    </row>
    <row r="10" spans="1:9" x14ac:dyDescent="0.35">
      <c r="A10" t="s">
        <v>10</v>
      </c>
      <c r="B10" s="7">
        <v>1</v>
      </c>
      <c r="C10" s="7">
        <v>2</v>
      </c>
      <c r="D10" s="7">
        <v>1</v>
      </c>
      <c r="E10" s="7">
        <v>1</v>
      </c>
      <c r="F10" s="7">
        <v>0</v>
      </c>
      <c r="G10" s="7">
        <v>0.95000000000000007</v>
      </c>
      <c r="H10" t="s">
        <v>44</v>
      </c>
    </row>
    <row r="11" spans="1:9" x14ac:dyDescent="0.35">
      <c r="A11" t="s">
        <v>17</v>
      </c>
      <c r="B11" s="7">
        <v>1</v>
      </c>
      <c r="C11" s="7">
        <v>1</v>
      </c>
      <c r="D11" s="7">
        <v>0</v>
      </c>
      <c r="E11" s="7">
        <v>1</v>
      </c>
      <c r="F11" s="7">
        <v>0</v>
      </c>
      <c r="G11" s="7">
        <v>0.55000000000000004</v>
      </c>
      <c r="H11" t="s">
        <v>44</v>
      </c>
    </row>
  </sheetData>
  <sortState xmlns:xlrd2="http://schemas.microsoft.com/office/spreadsheetml/2017/richdata2" ref="A2:G11">
    <sortCondition descending="1" ref="G2:G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Score Initalization</vt:lpstr>
      <vt:lpstr>Sorted by Score and Subscore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evacm</dc:creator>
  <cp:lastModifiedBy> </cp:lastModifiedBy>
  <dcterms:created xsi:type="dcterms:W3CDTF">2023-08-24T15:02:19Z</dcterms:created>
  <dcterms:modified xsi:type="dcterms:W3CDTF">2023-08-25T00:12:14Z</dcterms:modified>
</cp:coreProperties>
</file>