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oude/Dropbox/eegap/Replication_JPubE_RR/"/>
    </mc:Choice>
  </mc:AlternateContent>
  <xr:revisionPtr revIDLastSave="0" documentId="13_ncr:1_{B8185609-83AE-964E-8478-33DD37A53D57}" xr6:coauthVersionLast="36" xr6:coauthVersionMax="36" xr10:uidLastSave="{00000000-0000-0000-0000-000000000000}"/>
  <bookViews>
    <workbookView xWindow="4780" yWindow="460" windowWidth="24980" windowHeight="16440" activeTab="2" xr2:uid="{D434CBC8-B116-8C4F-8672-EE0068F2F1B4}"/>
  </bookViews>
  <sheets>
    <sheet name="Sheet1" sheetId="1" r:id="rId1"/>
    <sheet name="Sheet2" sheetId="2" r:id="rId2"/>
    <sheet name="Sheet3" sheetId="3" r:id="rId3"/>
  </sheets>
  <definedNames>
    <definedName name="_xlchart.v1.0" hidden="1">Sheet3!$C$21:$U$21</definedName>
    <definedName name="_xlchart.v1.1" hidden="1">Sheet3!$C$41:$U$41</definedName>
    <definedName name="_xlchart.v1.2" hidden="1">Sheet3!$C$45:$U$45</definedName>
    <definedName name="_xlchart.v1.3" hidden="1">Sheet3!$C$65:$U$65</definedName>
    <definedName name="_xlchart.v1.4" hidden="1">Sheet3!$C$68:$U$68</definedName>
    <definedName name="_xlchart.v1.5" hidden="1">Sheet3!$C$69:$U$69</definedName>
    <definedName name="_xlchart.v1.6" hidden="1">Sheet3!$C$89:$U$89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3" i="3" l="1"/>
  <c r="E93" i="3"/>
  <c r="F93" i="3"/>
  <c r="G93" i="3"/>
  <c r="H93" i="3"/>
  <c r="I93" i="3"/>
  <c r="J93" i="3"/>
  <c r="K93" i="3"/>
  <c r="L93" i="3"/>
  <c r="M93" i="3"/>
  <c r="N93" i="3"/>
  <c r="O93" i="3"/>
  <c r="P93" i="3"/>
  <c r="Q93" i="3"/>
  <c r="R93" i="3"/>
  <c r="S93" i="3"/>
  <c r="T93" i="3"/>
  <c r="U93" i="3"/>
  <c r="D94" i="3"/>
  <c r="E94" i="3"/>
  <c r="F94" i="3"/>
  <c r="G94" i="3"/>
  <c r="H94" i="3"/>
  <c r="I94" i="3"/>
  <c r="J94" i="3"/>
  <c r="K94" i="3"/>
  <c r="L94" i="3"/>
  <c r="M94" i="3"/>
  <c r="N94" i="3"/>
  <c r="O94" i="3"/>
  <c r="P94" i="3"/>
  <c r="Q94" i="3"/>
  <c r="R94" i="3"/>
  <c r="S94" i="3"/>
  <c r="T94" i="3"/>
  <c r="U94" i="3"/>
  <c r="D95" i="3"/>
  <c r="E95" i="3"/>
  <c r="F95" i="3"/>
  <c r="G95" i="3"/>
  <c r="H95" i="3"/>
  <c r="I95" i="3"/>
  <c r="J95" i="3"/>
  <c r="K95" i="3"/>
  <c r="L95" i="3"/>
  <c r="M95" i="3"/>
  <c r="N95" i="3"/>
  <c r="O95" i="3"/>
  <c r="P95" i="3"/>
  <c r="Q95" i="3"/>
  <c r="R95" i="3"/>
  <c r="S95" i="3"/>
  <c r="T95" i="3"/>
  <c r="U95" i="3"/>
  <c r="D96" i="3"/>
  <c r="E96" i="3"/>
  <c r="F96" i="3"/>
  <c r="G96" i="3"/>
  <c r="H96" i="3"/>
  <c r="I96" i="3"/>
  <c r="J96" i="3"/>
  <c r="K96" i="3"/>
  <c r="L96" i="3"/>
  <c r="M96" i="3"/>
  <c r="N96" i="3"/>
  <c r="O96" i="3"/>
  <c r="P96" i="3"/>
  <c r="Q96" i="3"/>
  <c r="R96" i="3"/>
  <c r="S96" i="3"/>
  <c r="T96" i="3"/>
  <c r="U96" i="3"/>
  <c r="D97" i="3"/>
  <c r="E97" i="3"/>
  <c r="F97" i="3"/>
  <c r="G97" i="3"/>
  <c r="H97" i="3"/>
  <c r="I97" i="3"/>
  <c r="J97" i="3"/>
  <c r="K97" i="3"/>
  <c r="L97" i="3"/>
  <c r="M97" i="3"/>
  <c r="N97" i="3"/>
  <c r="O97" i="3"/>
  <c r="P97" i="3"/>
  <c r="Q97" i="3"/>
  <c r="R97" i="3"/>
  <c r="S97" i="3"/>
  <c r="T97" i="3"/>
  <c r="U97" i="3"/>
  <c r="D98" i="3"/>
  <c r="E98" i="3"/>
  <c r="F98" i="3"/>
  <c r="G98" i="3"/>
  <c r="H98" i="3"/>
  <c r="I98" i="3"/>
  <c r="J98" i="3"/>
  <c r="K98" i="3"/>
  <c r="L98" i="3"/>
  <c r="M98" i="3"/>
  <c r="N98" i="3"/>
  <c r="O98" i="3"/>
  <c r="P98" i="3"/>
  <c r="Q98" i="3"/>
  <c r="R98" i="3"/>
  <c r="S98" i="3"/>
  <c r="T98" i="3"/>
  <c r="U98" i="3"/>
  <c r="D99" i="3"/>
  <c r="E99" i="3"/>
  <c r="F99" i="3"/>
  <c r="G99" i="3"/>
  <c r="H99" i="3"/>
  <c r="I99" i="3"/>
  <c r="J99" i="3"/>
  <c r="K99" i="3"/>
  <c r="L99" i="3"/>
  <c r="M99" i="3"/>
  <c r="N99" i="3"/>
  <c r="O99" i="3"/>
  <c r="P99" i="3"/>
  <c r="Q99" i="3"/>
  <c r="R99" i="3"/>
  <c r="S99" i="3"/>
  <c r="T99" i="3"/>
  <c r="U99" i="3"/>
  <c r="D100" i="3"/>
  <c r="E100" i="3"/>
  <c r="F100" i="3"/>
  <c r="G100" i="3"/>
  <c r="H100" i="3"/>
  <c r="I100" i="3"/>
  <c r="J100" i="3"/>
  <c r="K100" i="3"/>
  <c r="L100" i="3"/>
  <c r="M100" i="3"/>
  <c r="N100" i="3"/>
  <c r="O100" i="3"/>
  <c r="P100" i="3"/>
  <c r="Q100" i="3"/>
  <c r="R100" i="3"/>
  <c r="S100" i="3"/>
  <c r="T100" i="3"/>
  <c r="U100" i="3"/>
  <c r="D101" i="3"/>
  <c r="E101" i="3"/>
  <c r="F101" i="3"/>
  <c r="G101" i="3"/>
  <c r="H101" i="3"/>
  <c r="I101" i="3"/>
  <c r="J101" i="3"/>
  <c r="K101" i="3"/>
  <c r="L101" i="3"/>
  <c r="M101" i="3"/>
  <c r="N101" i="3"/>
  <c r="O101" i="3"/>
  <c r="P101" i="3"/>
  <c r="Q101" i="3"/>
  <c r="R101" i="3"/>
  <c r="S101" i="3"/>
  <c r="T101" i="3"/>
  <c r="U101" i="3"/>
  <c r="D102" i="3"/>
  <c r="E102" i="3"/>
  <c r="F102" i="3"/>
  <c r="G102" i="3"/>
  <c r="H102" i="3"/>
  <c r="I102" i="3"/>
  <c r="J102" i="3"/>
  <c r="K102" i="3"/>
  <c r="L102" i="3"/>
  <c r="M102" i="3"/>
  <c r="N102" i="3"/>
  <c r="O102" i="3"/>
  <c r="P102" i="3"/>
  <c r="Q102" i="3"/>
  <c r="R102" i="3"/>
  <c r="S102" i="3"/>
  <c r="T102" i="3"/>
  <c r="U102" i="3"/>
  <c r="D103" i="3"/>
  <c r="E103" i="3"/>
  <c r="F103" i="3"/>
  <c r="G103" i="3"/>
  <c r="H103" i="3"/>
  <c r="I103" i="3"/>
  <c r="J103" i="3"/>
  <c r="K103" i="3"/>
  <c r="L103" i="3"/>
  <c r="M103" i="3"/>
  <c r="N103" i="3"/>
  <c r="O103" i="3"/>
  <c r="P103" i="3"/>
  <c r="Q103" i="3"/>
  <c r="R103" i="3"/>
  <c r="S103" i="3"/>
  <c r="T103" i="3"/>
  <c r="U103" i="3"/>
  <c r="D104" i="3"/>
  <c r="E104" i="3"/>
  <c r="F104" i="3"/>
  <c r="G104" i="3"/>
  <c r="H104" i="3"/>
  <c r="I104" i="3"/>
  <c r="J104" i="3"/>
  <c r="K104" i="3"/>
  <c r="L104" i="3"/>
  <c r="M104" i="3"/>
  <c r="N104" i="3"/>
  <c r="O104" i="3"/>
  <c r="P104" i="3"/>
  <c r="Q104" i="3"/>
  <c r="R104" i="3"/>
  <c r="S104" i="3"/>
  <c r="T104" i="3"/>
  <c r="U104" i="3"/>
  <c r="D105" i="3"/>
  <c r="E105" i="3"/>
  <c r="F105" i="3"/>
  <c r="G105" i="3"/>
  <c r="H105" i="3"/>
  <c r="I105" i="3"/>
  <c r="J105" i="3"/>
  <c r="K105" i="3"/>
  <c r="L105" i="3"/>
  <c r="M105" i="3"/>
  <c r="N105" i="3"/>
  <c r="O105" i="3"/>
  <c r="P105" i="3"/>
  <c r="Q105" i="3"/>
  <c r="R105" i="3"/>
  <c r="S105" i="3"/>
  <c r="T105" i="3"/>
  <c r="U105" i="3"/>
  <c r="D106" i="3"/>
  <c r="E106" i="3"/>
  <c r="F106" i="3"/>
  <c r="G106" i="3"/>
  <c r="H106" i="3"/>
  <c r="I106" i="3"/>
  <c r="J106" i="3"/>
  <c r="K106" i="3"/>
  <c r="L106" i="3"/>
  <c r="M106" i="3"/>
  <c r="N106" i="3"/>
  <c r="O106" i="3"/>
  <c r="P106" i="3"/>
  <c r="Q106" i="3"/>
  <c r="R106" i="3"/>
  <c r="S106" i="3"/>
  <c r="T106" i="3"/>
  <c r="U106" i="3"/>
  <c r="D107" i="3"/>
  <c r="E107" i="3"/>
  <c r="F107" i="3"/>
  <c r="G107" i="3"/>
  <c r="H107" i="3"/>
  <c r="I107" i="3"/>
  <c r="J107" i="3"/>
  <c r="K107" i="3"/>
  <c r="L107" i="3"/>
  <c r="M107" i="3"/>
  <c r="N107" i="3"/>
  <c r="O107" i="3"/>
  <c r="P107" i="3"/>
  <c r="Q107" i="3"/>
  <c r="R107" i="3"/>
  <c r="S107" i="3"/>
  <c r="T107" i="3"/>
  <c r="U107" i="3"/>
  <c r="D108" i="3"/>
  <c r="E108" i="3"/>
  <c r="F108" i="3"/>
  <c r="G108" i="3"/>
  <c r="H108" i="3"/>
  <c r="I108" i="3"/>
  <c r="J108" i="3"/>
  <c r="K108" i="3"/>
  <c r="L108" i="3"/>
  <c r="M108" i="3"/>
  <c r="N108" i="3"/>
  <c r="O108" i="3"/>
  <c r="P108" i="3"/>
  <c r="Q108" i="3"/>
  <c r="R108" i="3"/>
  <c r="S108" i="3"/>
  <c r="T108" i="3"/>
  <c r="U108" i="3"/>
  <c r="D109" i="3"/>
  <c r="E109" i="3"/>
  <c r="F109" i="3"/>
  <c r="G109" i="3"/>
  <c r="H109" i="3"/>
  <c r="I109" i="3"/>
  <c r="J109" i="3"/>
  <c r="K109" i="3"/>
  <c r="L109" i="3"/>
  <c r="M109" i="3"/>
  <c r="N109" i="3"/>
  <c r="O109" i="3"/>
  <c r="P109" i="3"/>
  <c r="Q109" i="3"/>
  <c r="R109" i="3"/>
  <c r="S109" i="3"/>
  <c r="T109" i="3"/>
  <c r="U109" i="3"/>
  <c r="D110" i="3"/>
  <c r="E110" i="3"/>
  <c r="F110" i="3"/>
  <c r="G110" i="3"/>
  <c r="H110" i="3"/>
  <c r="I110" i="3"/>
  <c r="J110" i="3"/>
  <c r="K110" i="3"/>
  <c r="L110" i="3"/>
  <c r="M110" i="3"/>
  <c r="N110" i="3"/>
  <c r="O110" i="3"/>
  <c r="P110" i="3"/>
  <c r="Q110" i="3"/>
  <c r="R110" i="3"/>
  <c r="S110" i="3"/>
  <c r="T110" i="3"/>
  <c r="U110" i="3"/>
  <c r="D111" i="3"/>
  <c r="E111" i="3"/>
  <c r="F111" i="3"/>
  <c r="G111" i="3"/>
  <c r="H111" i="3"/>
  <c r="I111" i="3"/>
  <c r="J111" i="3"/>
  <c r="K111" i="3"/>
  <c r="L111" i="3"/>
  <c r="M111" i="3"/>
  <c r="N111" i="3"/>
  <c r="O111" i="3"/>
  <c r="P111" i="3"/>
  <c r="Q111" i="3"/>
  <c r="R111" i="3"/>
  <c r="S111" i="3"/>
  <c r="T111" i="3"/>
  <c r="U111" i="3"/>
  <c r="D112" i="3"/>
  <c r="E112" i="3"/>
  <c r="F112" i="3"/>
  <c r="G112" i="3"/>
  <c r="H112" i="3"/>
  <c r="I112" i="3"/>
  <c r="J112" i="3"/>
  <c r="K112" i="3"/>
  <c r="L112" i="3"/>
  <c r="M112" i="3"/>
  <c r="N112" i="3"/>
  <c r="O112" i="3"/>
  <c r="P112" i="3"/>
  <c r="Q112" i="3"/>
  <c r="R112" i="3"/>
  <c r="S112" i="3"/>
  <c r="T112" i="3"/>
  <c r="U112" i="3"/>
  <c r="D113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S113" i="3"/>
  <c r="T113" i="3"/>
  <c r="U11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93" i="3"/>
  <c r="D69" i="3"/>
  <c r="E69" i="3"/>
  <c r="F69" i="3"/>
  <c r="G69" i="3"/>
  <c r="H69" i="3"/>
  <c r="I69" i="3"/>
  <c r="J69" i="3"/>
  <c r="K69" i="3"/>
  <c r="L69" i="3"/>
  <c r="M69" i="3"/>
  <c r="N69" i="3"/>
  <c r="O69" i="3"/>
  <c r="P69" i="3"/>
  <c r="Q69" i="3"/>
  <c r="R69" i="3"/>
  <c r="S69" i="3"/>
  <c r="T69" i="3"/>
  <c r="U69" i="3"/>
  <c r="D70" i="3"/>
  <c r="E70" i="3"/>
  <c r="F70" i="3"/>
  <c r="G70" i="3"/>
  <c r="H70" i="3"/>
  <c r="I70" i="3"/>
  <c r="J70" i="3"/>
  <c r="K70" i="3"/>
  <c r="L70" i="3"/>
  <c r="M70" i="3"/>
  <c r="N70" i="3"/>
  <c r="O70" i="3"/>
  <c r="P70" i="3"/>
  <c r="Q70" i="3"/>
  <c r="R70" i="3"/>
  <c r="S70" i="3"/>
  <c r="T70" i="3"/>
  <c r="U70" i="3"/>
  <c r="D71" i="3"/>
  <c r="E71" i="3"/>
  <c r="F71" i="3"/>
  <c r="G71" i="3"/>
  <c r="H71" i="3"/>
  <c r="I71" i="3"/>
  <c r="J71" i="3"/>
  <c r="K71" i="3"/>
  <c r="L71" i="3"/>
  <c r="M71" i="3"/>
  <c r="N71" i="3"/>
  <c r="O71" i="3"/>
  <c r="P71" i="3"/>
  <c r="Q71" i="3"/>
  <c r="R71" i="3"/>
  <c r="S71" i="3"/>
  <c r="T71" i="3"/>
  <c r="U71" i="3"/>
  <c r="D72" i="3"/>
  <c r="E72" i="3"/>
  <c r="F72" i="3"/>
  <c r="G72" i="3"/>
  <c r="H72" i="3"/>
  <c r="I72" i="3"/>
  <c r="J72" i="3"/>
  <c r="K72" i="3"/>
  <c r="L72" i="3"/>
  <c r="M72" i="3"/>
  <c r="N72" i="3"/>
  <c r="O72" i="3"/>
  <c r="P72" i="3"/>
  <c r="Q72" i="3"/>
  <c r="R72" i="3"/>
  <c r="S72" i="3"/>
  <c r="T72" i="3"/>
  <c r="U72" i="3"/>
  <c r="D73" i="3"/>
  <c r="E73" i="3"/>
  <c r="F73" i="3"/>
  <c r="G73" i="3"/>
  <c r="H73" i="3"/>
  <c r="I73" i="3"/>
  <c r="J73" i="3"/>
  <c r="K73" i="3"/>
  <c r="L73" i="3"/>
  <c r="M73" i="3"/>
  <c r="N73" i="3"/>
  <c r="O73" i="3"/>
  <c r="P73" i="3"/>
  <c r="Q73" i="3"/>
  <c r="R73" i="3"/>
  <c r="S73" i="3"/>
  <c r="T73" i="3"/>
  <c r="U73" i="3"/>
  <c r="D74" i="3"/>
  <c r="E74" i="3"/>
  <c r="F74" i="3"/>
  <c r="G74" i="3"/>
  <c r="H74" i="3"/>
  <c r="I74" i="3"/>
  <c r="J74" i="3"/>
  <c r="K74" i="3"/>
  <c r="L74" i="3"/>
  <c r="M74" i="3"/>
  <c r="N74" i="3"/>
  <c r="O74" i="3"/>
  <c r="P74" i="3"/>
  <c r="Q74" i="3"/>
  <c r="R74" i="3"/>
  <c r="S74" i="3"/>
  <c r="T74" i="3"/>
  <c r="U74" i="3"/>
  <c r="D75" i="3"/>
  <c r="E75" i="3"/>
  <c r="F75" i="3"/>
  <c r="G75" i="3"/>
  <c r="H75" i="3"/>
  <c r="I75" i="3"/>
  <c r="J75" i="3"/>
  <c r="K75" i="3"/>
  <c r="L75" i="3"/>
  <c r="M75" i="3"/>
  <c r="N75" i="3"/>
  <c r="O75" i="3"/>
  <c r="P75" i="3"/>
  <c r="Q75" i="3"/>
  <c r="R75" i="3"/>
  <c r="S75" i="3"/>
  <c r="T75" i="3"/>
  <c r="U75" i="3"/>
  <c r="D76" i="3"/>
  <c r="E76" i="3"/>
  <c r="F76" i="3"/>
  <c r="G76" i="3"/>
  <c r="H76" i="3"/>
  <c r="I76" i="3"/>
  <c r="J76" i="3"/>
  <c r="K76" i="3"/>
  <c r="L76" i="3"/>
  <c r="M76" i="3"/>
  <c r="N76" i="3"/>
  <c r="O76" i="3"/>
  <c r="P76" i="3"/>
  <c r="Q76" i="3"/>
  <c r="R76" i="3"/>
  <c r="S76" i="3"/>
  <c r="T76" i="3"/>
  <c r="U76" i="3"/>
  <c r="D77" i="3"/>
  <c r="E77" i="3"/>
  <c r="F77" i="3"/>
  <c r="G77" i="3"/>
  <c r="H77" i="3"/>
  <c r="I77" i="3"/>
  <c r="J77" i="3"/>
  <c r="K77" i="3"/>
  <c r="L77" i="3"/>
  <c r="M77" i="3"/>
  <c r="N77" i="3"/>
  <c r="O77" i="3"/>
  <c r="P77" i="3"/>
  <c r="Q77" i="3"/>
  <c r="R77" i="3"/>
  <c r="S77" i="3"/>
  <c r="T77" i="3"/>
  <c r="U77" i="3"/>
  <c r="D78" i="3"/>
  <c r="E78" i="3"/>
  <c r="F78" i="3"/>
  <c r="G78" i="3"/>
  <c r="H78" i="3"/>
  <c r="I78" i="3"/>
  <c r="J78" i="3"/>
  <c r="K78" i="3"/>
  <c r="L78" i="3"/>
  <c r="M78" i="3"/>
  <c r="N78" i="3"/>
  <c r="O78" i="3"/>
  <c r="P78" i="3"/>
  <c r="Q78" i="3"/>
  <c r="R78" i="3"/>
  <c r="S78" i="3"/>
  <c r="T78" i="3"/>
  <c r="U78" i="3"/>
  <c r="D79" i="3"/>
  <c r="E79" i="3"/>
  <c r="F79" i="3"/>
  <c r="G79" i="3"/>
  <c r="H79" i="3"/>
  <c r="I79" i="3"/>
  <c r="J79" i="3"/>
  <c r="K79" i="3"/>
  <c r="L79" i="3"/>
  <c r="M79" i="3"/>
  <c r="N79" i="3"/>
  <c r="O79" i="3"/>
  <c r="P79" i="3"/>
  <c r="Q79" i="3"/>
  <c r="R79" i="3"/>
  <c r="S79" i="3"/>
  <c r="T79" i="3"/>
  <c r="U79" i="3"/>
  <c r="D80" i="3"/>
  <c r="E80" i="3"/>
  <c r="F80" i="3"/>
  <c r="G80" i="3"/>
  <c r="H80" i="3"/>
  <c r="I80" i="3"/>
  <c r="J80" i="3"/>
  <c r="K80" i="3"/>
  <c r="L80" i="3"/>
  <c r="M80" i="3"/>
  <c r="N80" i="3"/>
  <c r="O80" i="3"/>
  <c r="P80" i="3"/>
  <c r="Q80" i="3"/>
  <c r="R80" i="3"/>
  <c r="S80" i="3"/>
  <c r="T80" i="3"/>
  <c r="U80" i="3"/>
  <c r="D81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S81" i="3"/>
  <c r="T81" i="3"/>
  <c r="U81" i="3"/>
  <c r="D82" i="3"/>
  <c r="E82" i="3"/>
  <c r="F82" i="3"/>
  <c r="G82" i="3"/>
  <c r="H82" i="3"/>
  <c r="I82" i="3"/>
  <c r="J82" i="3"/>
  <c r="K82" i="3"/>
  <c r="L82" i="3"/>
  <c r="M82" i="3"/>
  <c r="N82" i="3"/>
  <c r="O82" i="3"/>
  <c r="P82" i="3"/>
  <c r="Q82" i="3"/>
  <c r="R82" i="3"/>
  <c r="S82" i="3"/>
  <c r="T82" i="3"/>
  <c r="U82" i="3"/>
  <c r="D83" i="3"/>
  <c r="E83" i="3"/>
  <c r="F83" i="3"/>
  <c r="G83" i="3"/>
  <c r="H83" i="3"/>
  <c r="I83" i="3"/>
  <c r="J83" i="3"/>
  <c r="K83" i="3"/>
  <c r="L83" i="3"/>
  <c r="M83" i="3"/>
  <c r="N83" i="3"/>
  <c r="O83" i="3"/>
  <c r="P83" i="3"/>
  <c r="Q83" i="3"/>
  <c r="R83" i="3"/>
  <c r="S83" i="3"/>
  <c r="T83" i="3"/>
  <c r="U83" i="3"/>
  <c r="D84" i="3"/>
  <c r="E84" i="3"/>
  <c r="F84" i="3"/>
  <c r="G84" i="3"/>
  <c r="H84" i="3"/>
  <c r="I84" i="3"/>
  <c r="J84" i="3"/>
  <c r="K84" i="3"/>
  <c r="L84" i="3"/>
  <c r="M84" i="3"/>
  <c r="N84" i="3"/>
  <c r="O84" i="3"/>
  <c r="P84" i="3"/>
  <c r="Q84" i="3"/>
  <c r="R84" i="3"/>
  <c r="S84" i="3"/>
  <c r="T84" i="3"/>
  <c r="U84" i="3"/>
  <c r="D85" i="3"/>
  <c r="E85" i="3"/>
  <c r="F85" i="3"/>
  <c r="G85" i="3"/>
  <c r="H85" i="3"/>
  <c r="I85" i="3"/>
  <c r="J85" i="3"/>
  <c r="K85" i="3"/>
  <c r="L85" i="3"/>
  <c r="M85" i="3"/>
  <c r="N85" i="3"/>
  <c r="O85" i="3"/>
  <c r="P85" i="3"/>
  <c r="Q85" i="3"/>
  <c r="R85" i="3"/>
  <c r="S85" i="3"/>
  <c r="T85" i="3"/>
  <c r="U85" i="3"/>
  <c r="D86" i="3"/>
  <c r="E86" i="3"/>
  <c r="F86" i="3"/>
  <c r="G86" i="3"/>
  <c r="H86" i="3"/>
  <c r="I86" i="3"/>
  <c r="J86" i="3"/>
  <c r="K86" i="3"/>
  <c r="L86" i="3"/>
  <c r="M86" i="3"/>
  <c r="N86" i="3"/>
  <c r="O86" i="3"/>
  <c r="P86" i="3"/>
  <c r="Q86" i="3"/>
  <c r="R86" i="3"/>
  <c r="S86" i="3"/>
  <c r="T86" i="3"/>
  <c r="U86" i="3"/>
  <c r="D87" i="3"/>
  <c r="E87" i="3"/>
  <c r="F87" i="3"/>
  <c r="G87" i="3"/>
  <c r="H87" i="3"/>
  <c r="I87" i="3"/>
  <c r="J87" i="3"/>
  <c r="K87" i="3"/>
  <c r="L87" i="3"/>
  <c r="M87" i="3"/>
  <c r="N87" i="3"/>
  <c r="O87" i="3"/>
  <c r="P87" i="3"/>
  <c r="Q87" i="3"/>
  <c r="R87" i="3"/>
  <c r="S87" i="3"/>
  <c r="T87" i="3"/>
  <c r="U87" i="3"/>
  <c r="D88" i="3"/>
  <c r="E88" i="3"/>
  <c r="F88" i="3"/>
  <c r="G88" i="3"/>
  <c r="H88" i="3"/>
  <c r="I88" i="3"/>
  <c r="J88" i="3"/>
  <c r="K88" i="3"/>
  <c r="L88" i="3"/>
  <c r="M88" i="3"/>
  <c r="N88" i="3"/>
  <c r="O88" i="3"/>
  <c r="P88" i="3"/>
  <c r="Q88" i="3"/>
  <c r="R88" i="3"/>
  <c r="S88" i="3"/>
  <c r="T88" i="3"/>
  <c r="U88" i="3"/>
  <c r="D89" i="3"/>
  <c r="E89" i="3"/>
  <c r="F89" i="3"/>
  <c r="G89" i="3"/>
  <c r="H89" i="3"/>
  <c r="I89" i="3"/>
  <c r="J89" i="3"/>
  <c r="K89" i="3"/>
  <c r="L89" i="3"/>
  <c r="M89" i="3"/>
  <c r="N89" i="3"/>
  <c r="O89" i="3"/>
  <c r="P89" i="3"/>
  <c r="Q89" i="3"/>
  <c r="R89" i="3"/>
  <c r="S89" i="3"/>
  <c r="T89" i="3"/>
  <c r="U8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69" i="3"/>
  <c r="T21" i="3"/>
  <c r="U21" i="3"/>
  <c r="T22" i="3"/>
  <c r="U22" i="3"/>
  <c r="T23" i="3"/>
  <c r="U23" i="3"/>
  <c r="T24" i="3"/>
  <c r="U24" i="3"/>
  <c r="T25" i="3"/>
  <c r="U25" i="3"/>
  <c r="T26" i="3"/>
  <c r="U26" i="3"/>
  <c r="T27" i="3"/>
  <c r="U27" i="3"/>
  <c r="T28" i="3"/>
  <c r="U28" i="3"/>
  <c r="T29" i="3"/>
  <c r="U29" i="3"/>
  <c r="T30" i="3"/>
  <c r="U30" i="3"/>
  <c r="T31" i="3"/>
  <c r="U31" i="3"/>
  <c r="T32" i="3"/>
  <c r="U32" i="3"/>
  <c r="T33" i="3"/>
  <c r="U33" i="3"/>
  <c r="T34" i="3"/>
  <c r="U34" i="3"/>
  <c r="T35" i="3"/>
  <c r="U35" i="3"/>
  <c r="T36" i="3"/>
  <c r="U36" i="3"/>
  <c r="T37" i="3"/>
  <c r="U37" i="3"/>
  <c r="T38" i="3"/>
  <c r="U38" i="3"/>
  <c r="T39" i="3"/>
  <c r="U39" i="3"/>
  <c r="T40" i="3"/>
  <c r="U40" i="3"/>
  <c r="T41" i="3"/>
  <c r="U41" i="3"/>
  <c r="T45" i="3"/>
  <c r="U45" i="3"/>
  <c r="T46" i="3"/>
  <c r="U46" i="3"/>
  <c r="T47" i="3"/>
  <c r="U47" i="3"/>
  <c r="T48" i="3"/>
  <c r="U48" i="3"/>
  <c r="T49" i="3"/>
  <c r="U49" i="3"/>
  <c r="T50" i="3"/>
  <c r="U50" i="3"/>
  <c r="T51" i="3"/>
  <c r="U51" i="3"/>
  <c r="T52" i="3"/>
  <c r="U52" i="3"/>
  <c r="T53" i="3"/>
  <c r="U53" i="3"/>
  <c r="T54" i="3"/>
  <c r="U54" i="3"/>
  <c r="T55" i="3"/>
  <c r="U55" i="3"/>
  <c r="T56" i="3"/>
  <c r="U56" i="3"/>
  <c r="T57" i="3"/>
  <c r="U57" i="3"/>
  <c r="T58" i="3"/>
  <c r="U58" i="3"/>
  <c r="T59" i="3"/>
  <c r="U59" i="3"/>
  <c r="T60" i="3"/>
  <c r="U60" i="3"/>
  <c r="T61" i="3"/>
  <c r="U61" i="3"/>
  <c r="T62" i="3"/>
  <c r="U62" i="3"/>
  <c r="T63" i="3"/>
  <c r="U63" i="3"/>
  <c r="T64" i="3"/>
  <c r="U64" i="3"/>
  <c r="T65" i="3"/>
  <c r="U65" i="3"/>
  <c r="R21" i="3"/>
  <c r="S21" i="3"/>
  <c r="R22" i="3"/>
  <c r="S22" i="3"/>
  <c r="R23" i="3"/>
  <c r="S23" i="3"/>
  <c r="R24" i="3"/>
  <c r="S24" i="3"/>
  <c r="R25" i="3"/>
  <c r="S25" i="3"/>
  <c r="R26" i="3"/>
  <c r="S26" i="3"/>
  <c r="R27" i="3"/>
  <c r="S27" i="3"/>
  <c r="R28" i="3"/>
  <c r="S28" i="3"/>
  <c r="R29" i="3"/>
  <c r="S29" i="3"/>
  <c r="R30" i="3"/>
  <c r="S30" i="3"/>
  <c r="R31" i="3"/>
  <c r="S31" i="3"/>
  <c r="R32" i="3"/>
  <c r="S32" i="3"/>
  <c r="R33" i="3"/>
  <c r="S33" i="3"/>
  <c r="R34" i="3"/>
  <c r="S34" i="3"/>
  <c r="R35" i="3"/>
  <c r="S35" i="3"/>
  <c r="R36" i="3"/>
  <c r="S36" i="3"/>
  <c r="R37" i="3"/>
  <c r="S37" i="3"/>
  <c r="R38" i="3"/>
  <c r="S38" i="3"/>
  <c r="R39" i="3"/>
  <c r="S39" i="3"/>
  <c r="R40" i="3"/>
  <c r="S40" i="3"/>
  <c r="R41" i="3"/>
  <c r="S41" i="3"/>
  <c r="R45" i="3"/>
  <c r="S45" i="3"/>
  <c r="R46" i="3"/>
  <c r="S46" i="3"/>
  <c r="R47" i="3"/>
  <c r="S47" i="3"/>
  <c r="R48" i="3"/>
  <c r="S48" i="3"/>
  <c r="R49" i="3"/>
  <c r="S49" i="3"/>
  <c r="R50" i="3"/>
  <c r="S50" i="3"/>
  <c r="R51" i="3"/>
  <c r="S51" i="3"/>
  <c r="R52" i="3"/>
  <c r="S52" i="3"/>
  <c r="R53" i="3"/>
  <c r="S53" i="3"/>
  <c r="R54" i="3"/>
  <c r="S54" i="3"/>
  <c r="R55" i="3"/>
  <c r="S55" i="3"/>
  <c r="R56" i="3"/>
  <c r="S56" i="3"/>
  <c r="R57" i="3"/>
  <c r="S57" i="3"/>
  <c r="R58" i="3"/>
  <c r="S58" i="3"/>
  <c r="R59" i="3"/>
  <c r="S59" i="3"/>
  <c r="R60" i="3"/>
  <c r="S60" i="3"/>
  <c r="R61" i="3"/>
  <c r="S61" i="3"/>
  <c r="R62" i="3"/>
  <c r="S62" i="3"/>
  <c r="R63" i="3"/>
  <c r="S63" i="3"/>
  <c r="R64" i="3"/>
  <c r="S64" i="3"/>
  <c r="R65" i="3"/>
  <c r="S65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C48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C49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C50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C51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C52" i="3"/>
  <c r="D52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C53" i="3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C54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C55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C56" i="3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C57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C58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C59" i="3"/>
  <c r="D59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C60" i="3"/>
  <c r="D60" i="3"/>
  <c r="E60" i="3"/>
  <c r="F60" i="3"/>
  <c r="G60" i="3"/>
  <c r="H60" i="3"/>
  <c r="I60" i="3"/>
  <c r="J60" i="3"/>
  <c r="K60" i="3"/>
  <c r="L60" i="3"/>
  <c r="M60" i="3"/>
  <c r="N60" i="3"/>
  <c r="O60" i="3"/>
  <c r="P60" i="3"/>
  <c r="Q60" i="3"/>
  <c r="C61" i="3"/>
  <c r="D61" i="3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C62" i="3"/>
  <c r="D62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C63" i="3"/>
  <c r="D63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C64" i="3"/>
  <c r="D64" i="3"/>
  <c r="E64" i="3"/>
  <c r="F64" i="3"/>
  <c r="G64" i="3"/>
  <c r="H64" i="3"/>
  <c r="I64" i="3"/>
  <c r="J64" i="3"/>
  <c r="K64" i="3"/>
  <c r="L64" i="3"/>
  <c r="M64" i="3"/>
  <c r="N64" i="3"/>
  <c r="O64" i="3"/>
  <c r="P64" i="3"/>
  <c r="Q64" i="3"/>
  <c r="C65" i="3"/>
  <c r="D65" i="3"/>
  <c r="E65" i="3"/>
  <c r="F65" i="3"/>
  <c r="G65" i="3"/>
  <c r="H65" i="3"/>
  <c r="I65" i="3"/>
  <c r="J65" i="3"/>
  <c r="K65" i="3"/>
  <c r="L65" i="3"/>
  <c r="M65" i="3"/>
  <c r="N65" i="3"/>
  <c r="O65" i="3"/>
  <c r="P65" i="3"/>
  <c r="Q6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C21" i="3"/>
  <c r="C45" i="3"/>
  <c r="M4" i="3"/>
  <c r="O34" i="3"/>
  <c r="F25" i="3"/>
  <c r="K31" i="3"/>
  <c r="D36" i="3"/>
  <c r="C15" i="3"/>
  <c r="E6" i="3"/>
  <c r="G6" i="3" s="1"/>
  <c r="J40" i="3" l="1"/>
  <c r="K39" i="3"/>
  <c r="C36" i="3"/>
  <c r="E31" i="3"/>
  <c r="E25" i="3"/>
  <c r="Q32" i="3"/>
  <c r="I39" i="3"/>
  <c r="M34" i="3"/>
  <c r="D30" i="3"/>
  <c r="M23" i="3"/>
  <c r="Q28" i="3"/>
  <c r="L21" i="3"/>
  <c r="C39" i="3"/>
  <c r="K34" i="3"/>
  <c r="L29" i="3"/>
  <c r="I23" i="3"/>
  <c r="O27" i="3"/>
  <c r="J21" i="3"/>
  <c r="D38" i="3"/>
  <c r="J34" i="3"/>
  <c r="F28" i="3"/>
  <c r="F22" i="3"/>
  <c r="O23" i="3"/>
  <c r="G21" i="3"/>
  <c r="K37" i="3"/>
  <c r="K33" i="3"/>
  <c r="E28" i="3"/>
  <c r="E22" i="3"/>
  <c r="O22" i="3"/>
  <c r="G41" i="3"/>
  <c r="J37" i="3"/>
  <c r="D33" i="3"/>
  <c r="M26" i="3"/>
  <c r="O38" i="3"/>
  <c r="K40" i="3"/>
  <c r="K36" i="3"/>
  <c r="C33" i="3"/>
  <c r="L26" i="3"/>
  <c r="P37" i="3"/>
  <c r="I40" i="3"/>
  <c r="M35" i="3"/>
  <c r="D31" i="3"/>
  <c r="H26" i="3"/>
  <c r="F23" i="3"/>
  <c r="N27" i="3"/>
  <c r="H40" i="3"/>
  <c r="J35" i="3"/>
  <c r="J32" i="3"/>
  <c r="C31" i="3"/>
  <c r="G29" i="3"/>
  <c r="C28" i="3"/>
  <c r="E26" i="3"/>
  <c r="C25" i="3"/>
  <c r="E23" i="3"/>
  <c r="Q40" i="3"/>
  <c r="N37" i="3"/>
  <c r="O32" i="3"/>
  <c r="Q26" i="3"/>
  <c r="O21" i="3"/>
  <c r="M41" i="3"/>
  <c r="I37" i="3"/>
  <c r="K32" i="3"/>
  <c r="K29" i="3"/>
  <c r="D25" i="3"/>
  <c r="D22" i="3"/>
  <c r="P32" i="3"/>
  <c r="P21" i="3"/>
  <c r="L38" i="3"/>
  <c r="C34" i="3"/>
  <c r="D21" i="3"/>
  <c r="K41" i="3"/>
  <c r="M39" i="3"/>
  <c r="I38" i="3"/>
  <c r="M36" i="3"/>
  <c r="I35" i="3"/>
  <c r="M33" i="3"/>
  <c r="F32" i="3"/>
  <c r="M30" i="3"/>
  <c r="D29" i="3"/>
  <c r="M27" i="3"/>
  <c r="D26" i="3"/>
  <c r="H24" i="3"/>
  <c r="D23" i="3"/>
  <c r="P40" i="3"/>
  <c r="Q36" i="3"/>
  <c r="O31" i="3"/>
  <c r="O26" i="3"/>
  <c r="Q21" i="3"/>
  <c r="Q23" i="3"/>
  <c r="Q25" i="3"/>
  <c r="Q27" i="3"/>
  <c r="Q29" i="3"/>
  <c r="Q31" i="3"/>
  <c r="Q33" i="3"/>
  <c r="Q35" i="3"/>
  <c r="Q37" i="3"/>
  <c r="Q39" i="3"/>
  <c r="Q41" i="3"/>
  <c r="J22" i="3"/>
  <c r="G23" i="3"/>
  <c r="D24" i="3"/>
  <c r="L24" i="3"/>
  <c r="I25" i="3"/>
  <c r="F26" i="3"/>
  <c r="C27" i="3"/>
  <c r="K27" i="3"/>
  <c r="H28" i="3"/>
  <c r="E29" i="3"/>
  <c r="M29" i="3"/>
  <c r="J30" i="3"/>
  <c r="G31" i="3"/>
  <c r="D32" i="3"/>
  <c r="L32" i="3"/>
  <c r="I33" i="3"/>
  <c r="F34" i="3"/>
  <c r="C35" i="3"/>
  <c r="K35" i="3"/>
  <c r="H36" i="3"/>
  <c r="E37" i="3"/>
  <c r="M37" i="3"/>
  <c r="J38" i="3"/>
  <c r="G39" i="3"/>
  <c r="D40" i="3"/>
  <c r="L40" i="3"/>
  <c r="I41" i="3"/>
  <c r="H21" i="3"/>
  <c r="N22" i="3"/>
  <c r="N24" i="3"/>
  <c r="N26" i="3"/>
  <c r="N28" i="3"/>
  <c r="N30" i="3"/>
  <c r="N32" i="3"/>
  <c r="N34" i="3"/>
  <c r="N36" i="3"/>
  <c r="N38" i="3"/>
  <c r="N40" i="3"/>
  <c r="C22" i="3"/>
  <c r="K22" i="3"/>
  <c r="H23" i="3"/>
  <c r="E24" i="3"/>
  <c r="M24" i="3"/>
  <c r="J25" i="3"/>
  <c r="G26" i="3"/>
  <c r="D27" i="3"/>
  <c r="L27" i="3"/>
  <c r="I28" i="3"/>
  <c r="F29" i="3"/>
  <c r="C30" i="3"/>
  <c r="K30" i="3"/>
  <c r="H31" i="3"/>
  <c r="E32" i="3"/>
  <c r="M32" i="3"/>
  <c r="J33" i="3"/>
  <c r="G34" i="3"/>
  <c r="D35" i="3"/>
  <c r="L35" i="3"/>
  <c r="I36" i="3"/>
  <c r="F37" i="3"/>
  <c r="C38" i="3"/>
  <c r="K38" i="3"/>
  <c r="H39" i="3"/>
  <c r="E40" i="3"/>
  <c r="M40" i="3"/>
  <c r="J41" i="3"/>
  <c r="I21" i="3"/>
  <c r="P22" i="3"/>
  <c r="N25" i="3"/>
  <c r="P27" i="3"/>
  <c r="P30" i="3"/>
  <c r="N33" i="3"/>
  <c r="P35" i="3"/>
  <c r="P38" i="3"/>
  <c r="N41" i="3"/>
  <c r="I22" i="3"/>
  <c r="J23" i="3"/>
  <c r="I24" i="3"/>
  <c r="H25" i="3"/>
  <c r="I26" i="3"/>
  <c r="H27" i="3"/>
  <c r="G28" i="3"/>
  <c r="H29" i="3"/>
  <c r="G30" i="3"/>
  <c r="F31" i="3"/>
  <c r="G32" i="3"/>
  <c r="F33" i="3"/>
  <c r="E34" i="3"/>
  <c r="F35" i="3"/>
  <c r="E36" i="3"/>
  <c r="D37" i="3"/>
  <c r="E38" i="3"/>
  <c r="D39" i="3"/>
  <c r="C40" i="3"/>
  <c r="D41" i="3"/>
  <c r="E21" i="3"/>
  <c r="G38" i="3"/>
  <c r="F41" i="3"/>
  <c r="Q22" i="3"/>
  <c r="O25" i="3"/>
  <c r="O28" i="3"/>
  <c r="Q30" i="3"/>
  <c r="O33" i="3"/>
  <c r="O36" i="3"/>
  <c r="Q38" i="3"/>
  <c r="O41" i="3"/>
  <c r="L22" i="3"/>
  <c r="K23" i="3"/>
  <c r="J24" i="3"/>
  <c r="K25" i="3"/>
  <c r="J26" i="3"/>
  <c r="I27" i="3"/>
  <c r="J28" i="3"/>
  <c r="I29" i="3"/>
  <c r="H30" i="3"/>
  <c r="I31" i="3"/>
  <c r="H32" i="3"/>
  <c r="G33" i="3"/>
  <c r="H34" i="3"/>
  <c r="G35" i="3"/>
  <c r="F36" i="3"/>
  <c r="G37" i="3"/>
  <c r="F38" i="3"/>
  <c r="E39" i="3"/>
  <c r="F40" i="3"/>
  <c r="E41" i="3"/>
  <c r="F21" i="3"/>
  <c r="P25" i="3"/>
  <c r="P28" i="3"/>
  <c r="N31" i="3"/>
  <c r="P33" i="3"/>
  <c r="P36" i="3"/>
  <c r="N39" i="3"/>
  <c r="P41" i="3"/>
  <c r="M22" i="3"/>
  <c r="L23" i="3"/>
  <c r="K24" i="3"/>
  <c r="L25" i="3"/>
  <c r="K26" i="3"/>
  <c r="J27" i="3"/>
  <c r="K28" i="3"/>
  <c r="J29" i="3"/>
  <c r="I30" i="3"/>
  <c r="J31" i="3"/>
  <c r="I32" i="3"/>
  <c r="H33" i="3"/>
  <c r="I34" i="3"/>
  <c r="H35" i="3"/>
  <c r="G36" i="3"/>
  <c r="H37" i="3"/>
  <c r="F39" i="3"/>
  <c r="G40" i="3"/>
  <c r="N23" i="3"/>
  <c r="N21" i="3"/>
  <c r="P23" i="3"/>
  <c r="P26" i="3"/>
  <c r="N29" i="3"/>
  <c r="P31" i="3"/>
  <c r="P34" i="3"/>
  <c r="M38" i="3"/>
  <c r="D34" i="3"/>
  <c r="D28" i="3"/>
  <c r="O37" i="3"/>
  <c r="L41" i="3"/>
  <c r="C37" i="3"/>
  <c r="M21" i="3"/>
  <c r="H41" i="3"/>
  <c r="L39" i="3"/>
  <c r="H38" i="3"/>
  <c r="L36" i="3"/>
  <c r="E35" i="3"/>
  <c r="L33" i="3"/>
  <c r="C32" i="3"/>
  <c r="L30" i="3"/>
  <c r="C29" i="3"/>
  <c r="G27" i="3"/>
  <c r="C26" i="3"/>
  <c r="G24" i="3"/>
  <c r="C23" i="3"/>
  <c r="O40" i="3"/>
  <c r="O35" i="3"/>
  <c r="O30" i="3"/>
  <c r="Q24" i="3"/>
  <c r="M31" i="3"/>
  <c r="M28" i="3"/>
  <c r="M25" i="3"/>
  <c r="H22" i="3"/>
  <c r="N35" i="3"/>
  <c r="P24" i="3"/>
  <c r="F30" i="3"/>
  <c r="F27" i="3"/>
  <c r="F24" i="3"/>
  <c r="P39" i="3"/>
  <c r="P29" i="3"/>
  <c r="K21" i="3"/>
  <c r="C41" i="3"/>
  <c r="J39" i="3"/>
  <c r="L37" i="3"/>
  <c r="J36" i="3"/>
  <c r="L34" i="3"/>
  <c r="E33" i="3"/>
  <c r="L31" i="3"/>
  <c r="E30" i="3"/>
  <c r="L28" i="3"/>
  <c r="E27" i="3"/>
  <c r="G25" i="3"/>
  <c r="C24" i="3"/>
  <c r="G22" i="3"/>
  <c r="O39" i="3"/>
  <c r="Q34" i="3"/>
  <c r="O29" i="3"/>
  <c r="O24" i="3"/>
  <c r="M5" i="3"/>
  <c r="M7" i="3"/>
  <c r="M8" i="3"/>
  <c r="M6" i="3"/>
  <c r="C15" i="2" l="1"/>
  <c r="W41" i="2"/>
  <c r="W67" i="2" s="1"/>
  <c r="V41" i="2"/>
  <c r="V67" i="2" s="1"/>
  <c r="U41" i="2"/>
  <c r="U67" i="2" s="1"/>
  <c r="T41" i="2"/>
  <c r="T67" i="2" s="1"/>
  <c r="S41" i="2"/>
  <c r="S67" i="2" s="1"/>
  <c r="R41" i="2"/>
  <c r="R67" i="2" s="1"/>
  <c r="Q41" i="2"/>
  <c r="Q67" i="2" s="1"/>
  <c r="P41" i="2"/>
  <c r="P67" i="2" s="1"/>
  <c r="O41" i="2"/>
  <c r="O67" i="2" s="1"/>
  <c r="N41" i="2"/>
  <c r="N67" i="2" s="1"/>
  <c r="M41" i="2"/>
  <c r="M67" i="2" s="1"/>
  <c r="L41" i="2"/>
  <c r="L67" i="2" s="1"/>
  <c r="K41" i="2"/>
  <c r="K67" i="2" s="1"/>
  <c r="J41" i="2"/>
  <c r="J67" i="2" s="1"/>
  <c r="I41" i="2"/>
  <c r="I67" i="2" s="1"/>
  <c r="H41" i="2"/>
  <c r="H67" i="2" s="1"/>
  <c r="G41" i="2"/>
  <c r="G67" i="2" s="1"/>
  <c r="F41" i="2"/>
  <c r="F67" i="2" s="1"/>
  <c r="E41" i="2"/>
  <c r="E67" i="2" s="1"/>
  <c r="D41" i="2"/>
  <c r="D67" i="2" s="1"/>
  <c r="C41" i="2"/>
  <c r="C67" i="2" s="1"/>
  <c r="W40" i="2"/>
  <c r="W66" i="2" s="1"/>
  <c r="V40" i="2"/>
  <c r="V66" i="2" s="1"/>
  <c r="U40" i="2"/>
  <c r="U66" i="2" s="1"/>
  <c r="T40" i="2"/>
  <c r="T66" i="2" s="1"/>
  <c r="S40" i="2"/>
  <c r="S66" i="2" s="1"/>
  <c r="R40" i="2"/>
  <c r="R66" i="2" s="1"/>
  <c r="Q40" i="2"/>
  <c r="Q66" i="2" s="1"/>
  <c r="P40" i="2"/>
  <c r="P66" i="2" s="1"/>
  <c r="O40" i="2"/>
  <c r="O66" i="2" s="1"/>
  <c r="N40" i="2"/>
  <c r="N66" i="2" s="1"/>
  <c r="M40" i="2"/>
  <c r="M66" i="2" s="1"/>
  <c r="L40" i="2"/>
  <c r="L66" i="2" s="1"/>
  <c r="K40" i="2"/>
  <c r="K66" i="2" s="1"/>
  <c r="J40" i="2"/>
  <c r="J66" i="2" s="1"/>
  <c r="I40" i="2"/>
  <c r="I66" i="2" s="1"/>
  <c r="H40" i="2"/>
  <c r="H66" i="2" s="1"/>
  <c r="G40" i="2"/>
  <c r="G66" i="2" s="1"/>
  <c r="F40" i="2"/>
  <c r="F66" i="2" s="1"/>
  <c r="E40" i="2"/>
  <c r="E66" i="2" s="1"/>
  <c r="D40" i="2"/>
  <c r="D66" i="2" s="1"/>
  <c r="C40" i="2"/>
  <c r="C66" i="2" s="1"/>
  <c r="W39" i="2"/>
  <c r="W65" i="2" s="1"/>
  <c r="V39" i="2"/>
  <c r="V65" i="2" s="1"/>
  <c r="U39" i="2"/>
  <c r="U65" i="2" s="1"/>
  <c r="T39" i="2"/>
  <c r="T65" i="2" s="1"/>
  <c r="S39" i="2"/>
  <c r="S65" i="2" s="1"/>
  <c r="R39" i="2"/>
  <c r="R65" i="2" s="1"/>
  <c r="Q39" i="2"/>
  <c r="Q65" i="2" s="1"/>
  <c r="P39" i="2"/>
  <c r="P65" i="2" s="1"/>
  <c r="O39" i="2"/>
  <c r="O65" i="2" s="1"/>
  <c r="N39" i="2"/>
  <c r="N65" i="2" s="1"/>
  <c r="M39" i="2"/>
  <c r="M65" i="2" s="1"/>
  <c r="L39" i="2"/>
  <c r="L65" i="2" s="1"/>
  <c r="K39" i="2"/>
  <c r="K65" i="2" s="1"/>
  <c r="J39" i="2"/>
  <c r="J65" i="2" s="1"/>
  <c r="I39" i="2"/>
  <c r="I65" i="2" s="1"/>
  <c r="H39" i="2"/>
  <c r="H65" i="2" s="1"/>
  <c r="G39" i="2"/>
  <c r="G65" i="2" s="1"/>
  <c r="F39" i="2"/>
  <c r="F65" i="2" s="1"/>
  <c r="E39" i="2"/>
  <c r="E65" i="2" s="1"/>
  <c r="D39" i="2"/>
  <c r="D65" i="2" s="1"/>
  <c r="C39" i="2"/>
  <c r="C65" i="2" s="1"/>
  <c r="W38" i="2"/>
  <c r="W64" i="2" s="1"/>
  <c r="V38" i="2"/>
  <c r="V64" i="2" s="1"/>
  <c r="U38" i="2"/>
  <c r="U64" i="2" s="1"/>
  <c r="T38" i="2"/>
  <c r="T64" i="2" s="1"/>
  <c r="S38" i="2"/>
  <c r="S64" i="2" s="1"/>
  <c r="R38" i="2"/>
  <c r="R64" i="2" s="1"/>
  <c r="Q38" i="2"/>
  <c r="Q64" i="2" s="1"/>
  <c r="P38" i="2"/>
  <c r="P64" i="2" s="1"/>
  <c r="O38" i="2"/>
  <c r="O64" i="2" s="1"/>
  <c r="N38" i="2"/>
  <c r="N64" i="2" s="1"/>
  <c r="M38" i="2"/>
  <c r="M64" i="2" s="1"/>
  <c r="L38" i="2"/>
  <c r="L64" i="2" s="1"/>
  <c r="K38" i="2"/>
  <c r="K64" i="2" s="1"/>
  <c r="J38" i="2"/>
  <c r="J64" i="2" s="1"/>
  <c r="I38" i="2"/>
  <c r="I64" i="2" s="1"/>
  <c r="H38" i="2"/>
  <c r="H64" i="2" s="1"/>
  <c r="G38" i="2"/>
  <c r="G64" i="2" s="1"/>
  <c r="F38" i="2"/>
  <c r="F64" i="2" s="1"/>
  <c r="E38" i="2"/>
  <c r="E64" i="2" s="1"/>
  <c r="D38" i="2"/>
  <c r="D64" i="2" s="1"/>
  <c r="C38" i="2"/>
  <c r="C64" i="2" s="1"/>
  <c r="W37" i="2"/>
  <c r="W63" i="2" s="1"/>
  <c r="V37" i="2"/>
  <c r="V63" i="2" s="1"/>
  <c r="U37" i="2"/>
  <c r="U63" i="2" s="1"/>
  <c r="T37" i="2"/>
  <c r="T63" i="2" s="1"/>
  <c r="S37" i="2"/>
  <c r="S63" i="2" s="1"/>
  <c r="R37" i="2"/>
  <c r="R63" i="2" s="1"/>
  <c r="Q37" i="2"/>
  <c r="Q63" i="2" s="1"/>
  <c r="P37" i="2"/>
  <c r="P63" i="2" s="1"/>
  <c r="O37" i="2"/>
  <c r="O63" i="2" s="1"/>
  <c r="N37" i="2"/>
  <c r="N63" i="2" s="1"/>
  <c r="M37" i="2"/>
  <c r="M63" i="2" s="1"/>
  <c r="L37" i="2"/>
  <c r="L63" i="2" s="1"/>
  <c r="K37" i="2"/>
  <c r="K63" i="2" s="1"/>
  <c r="J37" i="2"/>
  <c r="J63" i="2" s="1"/>
  <c r="I37" i="2"/>
  <c r="I63" i="2" s="1"/>
  <c r="H37" i="2"/>
  <c r="H63" i="2" s="1"/>
  <c r="G37" i="2"/>
  <c r="G63" i="2" s="1"/>
  <c r="F37" i="2"/>
  <c r="F63" i="2" s="1"/>
  <c r="E37" i="2"/>
  <c r="E63" i="2" s="1"/>
  <c r="D37" i="2"/>
  <c r="D63" i="2" s="1"/>
  <c r="C37" i="2"/>
  <c r="C63" i="2" s="1"/>
  <c r="W36" i="2"/>
  <c r="W62" i="2" s="1"/>
  <c r="V36" i="2"/>
  <c r="V62" i="2" s="1"/>
  <c r="U36" i="2"/>
  <c r="U62" i="2" s="1"/>
  <c r="T36" i="2"/>
  <c r="T62" i="2" s="1"/>
  <c r="S36" i="2"/>
  <c r="S62" i="2" s="1"/>
  <c r="R36" i="2"/>
  <c r="R62" i="2" s="1"/>
  <c r="Q36" i="2"/>
  <c r="Q62" i="2" s="1"/>
  <c r="P36" i="2"/>
  <c r="P62" i="2" s="1"/>
  <c r="O36" i="2"/>
  <c r="O62" i="2" s="1"/>
  <c r="N36" i="2"/>
  <c r="N62" i="2" s="1"/>
  <c r="M36" i="2"/>
  <c r="M62" i="2" s="1"/>
  <c r="L36" i="2"/>
  <c r="L62" i="2" s="1"/>
  <c r="K36" i="2"/>
  <c r="K62" i="2" s="1"/>
  <c r="J36" i="2"/>
  <c r="J62" i="2" s="1"/>
  <c r="I36" i="2"/>
  <c r="I62" i="2" s="1"/>
  <c r="H36" i="2"/>
  <c r="H62" i="2" s="1"/>
  <c r="G36" i="2"/>
  <c r="G62" i="2" s="1"/>
  <c r="F36" i="2"/>
  <c r="F62" i="2" s="1"/>
  <c r="E36" i="2"/>
  <c r="E62" i="2" s="1"/>
  <c r="D36" i="2"/>
  <c r="D62" i="2" s="1"/>
  <c r="C36" i="2"/>
  <c r="C62" i="2" s="1"/>
  <c r="W35" i="2"/>
  <c r="W61" i="2" s="1"/>
  <c r="V35" i="2"/>
  <c r="V61" i="2" s="1"/>
  <c r="U35" i="2"/>
  <c r="U61" i="2" s="1"/>
  <c r="T35" i="2"/>
  <c r="T61" i="2" s="1"/>
  <c r="S35" i="2"/>
  <c r="S61" i="2" s="1"/>
  <c r="R35" i="2"/>
  <c r="R61" i="2" s="1"/>
  <c r="Q35" i="2"/>
  <c r="Q61" i="2" s="1"/>
  <c r="P35" i="2"/>
  <c r="P61" i="2" s="1"/>
  <c r="O35" i="2"/>
  <c r="O61" i="2" s="1"/>
  <c r="N35" i="2"/>
  <c r="N61" i="2" s="1"/>
  <c r="M35" i="2"/>
  <c r="M61" i="2" s="1"/>
  <c r="L35" i="2"/>
  <c r="L61" i="2" s="1"/>
  <c r="K35" i="2"/>
  <c r="K61" i="2" s="1"/>
  <c r="J35" i="2"/>
  <c r="J61" i="2" s="1"/>
  <c r="I35" i="2"/>
  <c r="I61" i="2" s="1"/>
  <c r="H35" i="2"/>
  <c r="H61" i="2" s="1"/>
  <c r="G35" i="2"/>
  <c r="G61" i="2" s="1"/>
  <c r="F35" i="2"/>
  <c r="F61" i="2" s="1"/>
  <c r="E35" i="2"/>
  <c r="E61" i="2" s="1"/>
  <c r="D35" i="2"/>
  <c r="D61" i="2" s="1"/>
  <c r="C35" i="2"/>
  <c r="C61" i="2" s="1"/>
  <c r="W34" i="2"/>
  <c r="W60" i="2" s="1"/>
  <c r="V34" i="2"/>
  <c r="V60" i="2" s="1"/>
  <c r="U34" i="2"/>
  <c r="U60" i="2" s="1"/>
  <c r="T34" i="2"/>
  <c r="T60" i="2" s="1"/>
  <c r="S34" i="2"/>
  <c r="S60" i="2" s="1"/>
  <c r="R34" i="2"/>
  <c r="R60" i="2" s="1"/>
  <c r="Q34" i="2"/>
  <c r="Q60" i="2" s="1"/>
  <c r="P34" i="2"/>
  <c r="P60" i="2" s="1"/>
  <c r="O34" i="2"/>
  <c r="O60" i="2" s="1"/>
  <c r="N34" i="2"/>
  <c r="N60" i="2" s="1"/>
  <c r="M34" i="2"/>
  <c r="M60" i="2" s="1"/>
  <c r="L34" i="2"/>
  <c r="L60" i="2" s="1"/>
  <c r="K34" i="2"/>
  <c r="K60" i="2" s="1"/>
  <c r="J34" i="2"/>
  <c r="J60" i="2" s="1"/>
  <c r="I34" i="2"/>
  <c r="I60" i="2" s="1"/>
  <c r="H34" i="2"/>
  <c r="H60" i="2" s="1"/>
  <c r="G34" i="2"/>
  <c r="G60" i="2" s="1"/>
  <c r="F34" i="2"/>
  <c r="F60" i="2" s="1"/>
  <c r="E34" i="2"/>
  <c r="E60" i="2" s="1"/>
  <c r="D34" i="2"/>
  <c r="D60" i="2" s="1"/>
  <c r="C34" i="2"/>
  <c r="C60" i="2" s="1"/>
  <c r="W33" i="2"/>
  <c r="W59" i="2" s="1"/>
  <c r="V33" i="2"/>
  <c r="V59" i="2" s="1"/>
  <c r="U33" i="2"/>
  <c r="U59" i="2" s="1"/>
  <c r="T33" i="2"/>
  <c r="T59" i="2" s="1"/>
  <c r="S33" i="2"/>
  <c r="S59" i="2" s="1"/>
  <c r="R33" i="2"/>
  <c r="R59" i="2" s="1"/>
  <c r="Q33" i="2"/>
  <c r="Q59" i="2" s="1"/>
  <c r="P33" i="2"/>
  <c r="P59" i="2" s="1"/>
  <c r="O33" i="2"/>
  <c r="O59" i="2" s="1"/>
  <c r="N33" i="2"/>
  <c r="N59" i="2" s="1"/>
  <c r="M33" i="2"/>
  <c r="M59" i="2" s="1"/>
  <c r="L33" i="2"/>
  <c r="L59" i="2" s="1"/>
  <c r="K33" i="2"/>
  <c r="K59" i="2" s="1"/>
  <c r="J33" i="2"/>
  <c r="J59" i="2" s="1"/>
  <c r="I33" i="2"/>
  <c r="I59" i="2" s="1"/>
  <c r="H33" i="2"/>
  <c r="H59" i="2" s="1"/>
  <c r="G33" i="2"/>
  <c r="G59" i="2" s="1"/>
  <c r="F33" i="2"/>
  <c r="F59" i="2" s="1"/>
  <c r="E33" i="2"/>
  <c r="E59" i="2" s="1"/>
  <c r="D33" i="2"/>
  <c r="D59" i="2" s="1"/>
  <c r="C33" i="2"/>
  <c r="C59" i="2" s="1"/>
  <c r="W32" i="2"/>
  <c r="W58" i="2" s="1"/>
  <c r="V32" i="2"/>
  <c r="V58" i="2" s="1"/>
  <c r="U32" i="2"/>
  <c r="U58" i="2" s="1"/>
  <c r="T32" i="2"/>
  <c r="T58" i="2" s="1"/>
  <c r="S32" i="2"/>
  <c r="S58" i="2" s="1"/>
  <c r="R32" i="2"/>
  <c r="R58" i="2" s="1"/>
  <c r="Q32" i="2"/>
  <c r="Q58" i="2" s="1"/>
  <c r="P32" i="2"/>
  <c r="P58" i="2" s="1"/>
  <c r="O32" i="2"/>
  <c r="O58" i="2" s="1"/>
  <c r="N32" i="2"/>
  <c r="N58" i="2" s="1"/>
  <c r="M32" i="2"/>
  <c r="M58" i="2" s="1"/>
  <c r="L32" i="2"/>
  <c r="L58" i="2" s="1"/>
  <c r="K32" i="2"/>
  <c r="K58" i="2" s="1"/>
  <c r="J32" i="2"/>
  <c r="J58" i="2" s="1"/>
  <c r="I32" i="2"/>
  <c r="I58" i="2" s="1"/>
  <c r="H32" i="2"/>
  <c r="H58" i="2" s="1"/>
  <c r="G32" i="2"/>
  <c r="G58" i="2" s="1"/>
  <c r="F32" i="2"/>
  <c r="F58" i="2" s="1"/>
  <c r="E32" i="2"/>
  <c r="E58" i="2" s="1"/>
  <c r="D32" i="2"/>
  <c r="D58" i="2" s="1"/>
  <c r="C32" i="2"/>
  <c r="C58" i="2" s="1"/>
  <c r="W31" i="2"/>
  <c r="W57" i="2" s="1"/>
  <c r="V31" i="2"/>
  <c r="V57" i="2" s="1"/>
  <c r="U31" i="2"/>
  <c r="U57" i="2" s="1"/>
  <c r="T31" i="2"/>
  <c r="T57" i="2" s="1"/>
  <c r="S31" i="2"/>
  <c r="S57" i="2" s="1"/>
  <c r="R31" i="2"/>
  <c r="R57" i="2" s="1"/>
  <c r="Q31" i="2"/>
  <c r="Q57" i="2" s="1"/>
  <c r="P31" i="2"/>
  <c r="P57" i="2" s="1"/>
  <c r="O31" i="2"/>
  <c r="O57" i="2" s="1"/>
  <c r="N31" i="2"/>
  <c r="N57" i="2" s="1"/>
  <c r="M31" i="2"/>
  <c r="M57" i="2" s="1"/>
  <c r="L31" i="2"/>
  <c r="L57" i="2" s="1"/>
  <c r="K31" i="2"/>
  <c r="K57" i="2" s="1"/>
  <c r="J31" i="2"/>
  <c r="J57" i="2" s="1"/>
  <c r="I31" i="2"/>
  <c r="I57" i="2" s="1"/>
  <c r="H31" i="2"/>
  <c r="H57" i="2" s="1"/>
  <c r="G31" i="2"/>
  <c r="G57" i="2" s="1"/>
  <c r="F31" i="2"/>
  <c r="F57" i="2" s="1"/>
  <c r="E31" i="2"/>
  <c r="E57" i="2" s="1"/>
  <c r="D31" i="2"/>
  <c r="D57" i="2" s="1"/>
  <c r="C31" i="2"/>
  <c r="C57" i="2" s="1"/>
  <c r="W30" i="2"/>
  <c r="W56" i="2" s="1"/>
  <c r="V30" i="2"/>
  <c r="V56" i="2" s="1"/>
  <c r="U30" i="2"/>
  <c r="U56" i="2" s="1"/>
  <c r="T30" i="2"/>
  <c r="T56" i="2" s="1"/>
  <c r="S30" i="2"/>
  <c r="S56" i="2" s="1"/>
  <c r="R30" i="2"/>
  <c r="R56" i="2" s="1"/>
  <c r="Q30" i="2"/>
  <c r="Q56" i="2" s="1"/>
  <c r="P30" i="2"/>
  <c r="P56" i="2" s="1"/>
  <c r="O30" i="2"/>
  <c r="O56" i="2" s="1"/>
  <c r="N30" i="2"/>
  <c r="N56" i="2" s="1"/>
  <c r="M30" i="2"/>
  <c r="M56" i="2" s="1"/>
  <c r="L30" i="2"/>
  <c r="L56" i="2" s="1"/>
  <c r="K30" i="2"/>
  <c r="K56" i="2" s="1"/>
  <c r="J30" i="2"/>
  <c r="J56" i="2" s="1"/>
  <c r="I30" i="2"/>
  <c r="I56" i="2" s="1"/>
  <c r="H30" i="2"/>
  <c r="H56" i="2" s="1"/>
  <c r="G30" i="2"/>
  <c r="G56" i="2" s="1"/>
  <c r="F30" i="2"/>
  <c r="F56" i="2" s="1"/>
  <c r="E30" i="2"/>
  <c r="E56" i="2" s="1"/>
  <c r="D30" i="2"/>
  <c r="D56" i="2" s="1"/>
  <c r="C30" i="2"/>
  <c r="C56" i="2" s="1"/>
  <c r="W29" i="2"/>
  <c r="W55" i="2" s="1"/>
  <c r="V29" i="2"/>
  <c r="V55" i="2" s="1"/>
  <c r="U29" i="2"/>
  <c r="U55" i="2" s="1"/>
  <c r="T29" i="2"/>
  <c r="T55" i="2" s="1"/>
  <c r="S29" i="2"/>
  <c r="S55" i="2" s="1"/>
  <c r="R29" i="2"/>
  <c r="R55" i="2" s="1"/>
  <c r="Q29" i="2"/>
  <c r="Q55" i="2" s="1"/>
  <c r="P29" i="2"/>
  <c r="P55" i="2" s="1"/>
  <c r="O29" i="2"/>
  <c r="O55" i="2" s="1"/>
  <c r="N29" i="2"/>
  <c r="N55" i="2" s="1"/>
  <c r="M29" i="2"/>
  <c r="M55" i="2" s="1"/>
  <c r="L29" i="2"/>
  <c r="L55" i="2" s="1"/>
  <c r="K29" i="2"/>
  <c r="K55" i="2" s="1"/>
  <c r="J29" i="2"/>
  <c r="J55" i="2" s="1"/>
  <c r="I29" i="2"/>
  <c r="I55" i="2" s="1"/>
  <c r="H29" i="2"/>
  <c r="H55" i="2" s="1"/>
  <c r="G29" i="2"/>
  <c r="G55" i="2" s="1"/>
  <c r="F29" i="2"/>
  <c r="F55" i="2" s="1"/>
  <c r="E29" i="2"/>
  <c r="E55" i="2" s="1"/>
  <c r="D29" i="2"/>
  <c r="D55" i="2" s="1"/>
  <c r="C29" i="2"/>
  <c r="C55" i="2" s="1"/>
  <c r="W28" i="2"/>
  <c r="W54" i="2" s="1"/>
  <c r="V28" i="2"/>
  <c r="V54" i="2" s="1"/>
  <c r="U28" i="2"/>
  <c r="U54" i="2" s="1"/>
  <c r="T28" i="2"/>
  <c r="T54" i="2" s="1"/>
  <c r="S28" i="2"/>
  <c r="S54" i="2" s="1"/>
  <c r="R28" i="2"/>
  <c r="R54" i="2" s="1"/>
  <c r="Q28" i="2"/>
  <c r="Q54" i="2" s="1"/>
  <c r="P28" i="2"/>
  <c r="P54" i="2" s="1"/>
  <c r="O28" i="2"/>
  <c r="O54" i="2" s="1"/>
  <c r="N28" i="2"/>
  <c r="N54" i="2" s="1"/>
  <c r="M28" i="2"/>
  <c r="M54" i="2" s="1"/>
  <c r="L28" i="2"/>
  <c r="L54" i="2" s="1"/>
  <c r="K28" i="2"/>
  <c r="K54" i="2" s="1"/>
  <c r="J28" i="2"/>
  <c r="J54" i="2" s="1"/>
  <c r="I28" i="2"/>
  <c r="I54" i="2" s="1"/>
  <c r="H28" i="2"/>
  <c r="H54" i="2" s="1"/>
  <c r="G28" i="2"/>
  <c r="G54" i="2" s="1"/>
  <c r="F28" i="2"/>
  <c r="F54" i="2" s="1"/>
  <c r="E28" i="2"/>
  <c r="E54" i="2" s="1"/>
  <c r="D28" i="2"/>
  <c r="D54" i="2" s="1"/>
  <c r="C28" i="2"/>
  <c r="C54" i="2" s="1"/>
  <c r="W27" i="2"/>
  <c r="W53" i="2" s="1"/>
  <c r="V27" i="2"/>
  <c r="V53" i="2" s="1"/>
  <c r="U27" i="2"/>
  <c r="U53" i="2" s="1"/>
  <c r="T27" i="2"/>
  <c r="T53" i="2" s="1"/>
  <c r="S27" i="2"/>
  <c r="S53" i="2" s="1"/>
  <c r="R27" i="2"/>
  <c r="R53" i="2" s="1"/>
  <c r="Q27" i="2"/>
  <c r="Q53" i="2" s="1"/>
  <c r="P27" i="2"/>
  <c r="P53" i="2" s="1"/>
  <c r="O27" i="2"/>
  <c r="O53" i="2" s="1"/>
  <c r="N27" i="2"/>
  <c r="N53" i="2" s="1"/>
  <c r="M27" i="2"/>
  <c r="M53" i="2" s="1"/>
  <c r="L27" i="2"/>
  <c r="L53" i="2" s="1"/>
  <c r="K27" i="2"/>
  <c r="K53" i="2" s="1"/>
  <c r="J27" i="2"/>
  <c r="J53" i="2" s="1"/>
  <c r="I27" i="2"/>
  <c r="I53" i="2" s="1"/>
  <c r="H27" i="2"/>
  <c r="H53" i="2" s="1"/>
  <c r="G27" i="2"/>
  <c r="G53" i="2" s="1"/>
  <c r="F27" i="2"/>
  <c r="F53" i="2" s="1"/>
  <c r="E27" i="2"/>
  <c r="E53" i="2" s="1"/>
  <c r="D27" i="2"/>
  <c r="D53" i="2" s="1"/>
  <c r="C27" i="2"/>
  <c r="C53" i="2" s="1"/>
  <c r="W26" i="2"/>
  <c r="W52" i="2" s="1"/>
  <c r="V26" i="2"/>
  <c r="V52" i="2" s="1"/>
  <c r="U26" i="2"/>
  <c r="U52" i="2" s="1"/>
  <c r="T26" i="2"/>
  <c r="T52" i="2" s="1"/>
  <c r="S26" i="2"/>
  <c r="S52" i="2" s="1"/>
  <c r="R26" i="2"/>
  <c r="R52" i="2" s="1"/>
  <c r="Q26" i="2"/>
  <c r="Q52" i="2" s="1"/>
  <c r="P26" i="2"/>
  <c r="P52" i="2" s="1"/>
  <c r="O26" i="2"/>
  <c r="O52" i="2" s="1"/>
  <c r="N26" i="2"/>
  <c r="N52" i="2" s="1"/>
  <c r="M26" i="2"/>
  <c r="M52" i="2" s="1"/>
  <c r="L26" i="2"/>
  <c r="L52" i="2" s="1"/>
  <c r="K26" i="2"/>
  <c r="K52" i="2" s="1"/>
  <c r="J26" i="2"/>
  <c r="J52" i="2" s="1"/>
  <c r="I26" i="2"/>
  <c r="I52" i="2" s="1"/>
  <c r="H26" i="2"/>
  <c r="H52" i="2" s="1"/>
  <c r="G26" i="2"/>
  <c r="G52" i="2" s="1"/>
  <c r="F26" i="2"/>
  <c r="F52" i="2" s="1"/>
  <c r="E26" i="2"/>
  <c r="E52" i="2" s="1"/>
  <c r="D26" i="2"/>
  <c r="D52" i="2" s="1"/>
  <c r="C26" i="2"/>
  <c r="C52" i="2" s="1"/>
  <c r="W25" i="2"/>
  <c r="W51" i="2" s="1"/>
  <c r="V25" i="2"/>
  <c r="V51" i="2" s="1"/>
  <c r="U25" i="2"/>
  <c r="U51" i="2" s="1"/>
  <c r="T25" i="2"/>
  <c r="T51" i="2" s="1"/>
  <c r="S25" i="2"/>
  <c r="S51" i="2" s="1"/>
  <c r="R25" i="2"/>
  <c r="R51" i="2" s="1"/>
  <c r="Q25" i="2"/>
  <c r="Q51" i="2" s="1"/>
  <c r="P25" i="2"/>
  <c r="P51" i="2" s="1"/>
  <c r="O25" i="2"/>
  <c r="O51" i="2" s="1"/>
  <c r="N25" i="2"/>
  <c r="N51" i="2" s="1"/>
  <c r="M25" i="2"/>
  <c r="M51" i="2" s="1"/>
  <c r="L25" i="2"/>
  <c r="L51" i="2" s="1"/>
  <c r="K25" i="2"/>
  <c r="K51" i="2" s="1"/>
  <c r="J25" i="2"/>
  <c r="J51" i="2" s="1"/>
  <c r="I25" i="2"/>
  <c r="I51" i="2" s="1"/>
  <c r="H25" i="2"/>
  <c r="H51" i="2" s="1"/>
  <c r="G25" i="2"/>
  <c r="G51" i="2" s="1"/>
  <c r="F25" i="2"/>
  <c r="F51" i="2" s="1"/>
  <c r="E25" i="2"/>
  <c r="E51" i="2" s="1"/>
  <c r="D25" i="2"/>
  <c r="D51" i="2" s="1"/>
  <c r="C25" i="2"/>
  <c r="C51" i="2" s="1"/>
  <c r="W24" i="2"/>
  <c r="W50" i="2" s="1"/>
  <c r="V24" i="2"/>
  <c r="V50" i="2" s="1"/>
  <c r="U24" i="2"/>
  <c r="U50" i="2" s="1"/>
  <c r="T24" i="2"/>
  <c r="T50" i="2" s="1"/>
  <c r="S24" i="2"/>
  <c r="S50" i="2" s="1"/>
  <c r="R24" i="2"/>
  <c r="R50" i="2" s="1"/>
  <c r="Q24" i="2"/>
  <c r="Q50" i="2" s="1"/>
  <c r="P24" i="2"/>
  <c r="P50" i="2" s="1"/>
  <c r="O24" i="2"/>
  <c r="O50" i="2" s="1"/>
  <c r="N24" i="2"/>
  <c r="N50" i="2" s="1"/>
  <c r="M24" i="2"/>
  <c r="M50" i="2" s="1"/>
  <c r="L24" i="2"/>
  <c r="L50" i="2" s="1"/>
  <c r="K24" i="2"/>
  <c r="K50" i="2" s="1"/>
  <c r="J24" i="2"/>
  <c r="J50" i="2" s="1"/>
  <c r="I24" i="2"/>
  <c r="I50" i="2" s="1"/>
  <c r="H24" i="2"/>
  <c r="H50" i="2" s="1"/>
  <c r="G24" i="2"/>
  <c r="G50" i="2" s="1"/>
  <c r="F24" i="2"/>
  <c r="F50" i="2" s="1"/>
  <c r="E24" i="2"/>
  <c r="E50" i="2" s="1"/>
  <c r="D24" i="2"/>
  <c r="D50" i="2" s="1"/>
  <c r="C24" i="2"/>
  <c r="C50" i="2" s="1"/>
  <c r="W23" i="2"/>
  <c r="W49" i="2" s="1"/>
  <c r="V23" i="2"/>
  <c r="V49" i="2" s="1"/>
  <c r="U23" i="2"/>
  <c r="U49" i="2" s="1"/>
  <c r="T23" i="2"/>
  <c r="T49" i="2" s="1"/>
  <c r="S23" i="2"/>
  <c r="S49" i="2" s="1"/>
  <c r="R23" i="2"/>
  <c r="R49" i="2" s="1"/>
  <c r="Q23" i="2"/>
  <c r="Q49" i="2" s="1"/>
  <c r="P23" i="2"/>
  <c r="P49" i="2" s="1"/>
  <c r="O23" i="2"/>
  <c r="O49" i="2" s="1"/>
  <c r="N23" i="2"/>
  <c r="N49" i="2" s="1"/>
  <c r="M23" i="2"/>
  <c r="M49" i="2" s="1"/>
  <c r="L23" i="2"/>
  <c r="L49" i="2" s="1"/>
  <c r="K23" i="2"/>
  <c r="K49" i="2" s="1"/>
  <c r="J23" i="2"/>
  <c r="J49" i="2" s="1"/>
  <c r="I23" i="2"/>
  <c r="I49" i="2" s="1"/>
  <c r="H23" i="2"/>
  <c r="H49" i="2" s="1"/>
  <c r="G23" i="2"/>
  <c r="G49" i="2" s="1"/>
  <c r="F23" i="2"/>
  <c r="F49" i="2" s="1"/>
  <c r="E23" i="2"/>
  <c r="E49" i="2" s="1"/>
  <c r="D23" i="2"/>
  <c r="D49" i="2" s="1"/>
  <c r="C23" i="2"/>
  <c r="C49" i="2" s="1"/>
  <c r="W22" i="2"/>
  <c r="W48" i="2" s="1"/>
  <c r="V22" i="2"/>
  <c r="V48" i="2" s="1"/>
  <c r="U22" i="2"/>
  <c r="U48" i="2" s="1"/>
  <c r="T22" i="2"/>
  <c r="T48" i="2" s="1"/>
  <c r="S22" i="2"/>
  <c r="S48" i="2" s="1"/>
  <c r="R22" i="2"/>
  <c r="R48" i="2" s="1"/>
  <c r="Q22" i="2"/>
  <c r="Q48" i="2" s="1"/>
  <c r="P22" i="2"/>
  <c r="P48" i="2" s="1"/>
  <c r="O22" i="2"/>
  <c r="O48" i="2" s="1"/>
  <c r="N22" i="2"/>
  <c r="N48" i="2" s="1"/>
  <c r="M22" i="2"/>
  <c r="M48" i="2" s="1"/>
  <c r="L22" i="2"/>
  <c r="L48" i="2" s="1"/>
  <c r="K22" i="2"/>
  <c r="K48" i="2" s="1"/>
  <c r="J22" i="2"/>
  <c r="J48" i="2" s="1"/>
  <c r="I22" i="2"/>
  <c r="I48" i="2" s="1"/>
  <c r="H22" i="2"/>
  <c r="H48" i="2" s="1"/>
  <c r="G22" i="2"/>
  <c r="G48" i="2" s="1"/>
  <c r="F22" i="2"/>
  <c r="F48" i="2" s="1"/>
  <c r="E22" i="2"/>
  <c r="E48" i="2" s="1"/>
  <c r="D22" i="2"/>
  <c r="D48" i="2" s="1"/>
  <c r="C22" i="2"/>
  <c r="C48" i="2" s="1"/>
  <c r="W21" i="2"/>
  <c r="W47" i="2" s="1"/>
  <c r="V21" i="2"/>
  <c r="V47" i="2" s="1"/>
  <c r="U21" i="2"/>
  <c r="U47" i="2" s="1"/>
  <c r="T21" i="2"/>
  <c r="T47" i="2" s="1"/>
  <c r="S21" i="2"/>
  <c r="S47" i="2" s="1"/>
  <c r="R21" i="2"/>
  <c r="R47" i="2" s="1"/>
  <c r="Q21" i="2"/>
  <c r="Q47" i="2" s="1"/>
  <c r="P21" i="2"/>
  <c r="P47" i="2" s="1"/>
  <c r="O21" i="2"/>
  <c r="O47" i="2" s="1"/>
  <c r="N21" i="2"/>
  <c r="N47" i="2" s="1"/>
  <c r="M21" i="2"/>
  <c r="M47" i="2" s="1"/>
  <c r="L21" i="2"/>
  <c r="L47" i="2" s="1"/>
  <c r="K21" i="2"/>
  <c r="K47" i="2" s="1"/>
  <c r="J21" i="2"/>
  <c r="J47" i="2" s="1"/>
  <c r="I21" i="2"/>
  <c r="I47" i="2" s="1"/>
  <c r="H21" i="2"/>
  <c r="H47" i="2" s="1"/>
  <c r="G21" i="2"/>
  <c r="G47" i="2" s="1"/>
  <c r="F21" i="2"/>
  <c r="F47" i="2" s="1"/>
  <c r="E21" i="2"/>
  <c r="E47" i="2" s="1"/>
  <c r="D47" i="2"/>
  <c r="C21" i="2"/>
  <c r="C47" i="2" s="1"/>
  <c r="E6" i="2"/>
  <c r="D21" i="1"/>
  <c r="D47" i="1" s="1"/>
  <c r="C21" i="1"/>
  <c r="C47" i="1" s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E6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E21" i="1"/>
</calcChain>
</file>

<file path=xl/sharedStrings.xml><?xml version="1.0" encoding="utf-8"?>
<sst xmlns="http://schemas.openxmlformats.org/spreadsheetml/2006/main" count="112" uniqueCount="24">
  <si>
    <t>lambda</t>
  </si>
  <si>
    <t>eta</t>
  </si>
  <si>
    <t>alpha</t>
  </si>
  <si>
    <t>adj_term</t>
  </si>
  <si>
    <t>eta_bounds=elas_own/(real_price_zip_mode*(1/lambda + mshare_jrt*( (lambda-1)/lambda - 0.5*(1+alpha))))</t>
  </si>
  <si>
    <t>elas_own</t>
  </si>
  <si>
    <t>real_price_zip_mode</t>
  </si>
  <si>
    <t>mshare_jrt</t>
  </si>
  <si>
    <t>m</t>
  </si>
  <si>
    <t>theta</t>
  </si>
  <si>
    <t>eta_bounds</t>
  </si>
  <si>
    <t>m_bounds</t>
  </si>
  <si>
    <t>r</t>
  </si>
  <si>
    <t>lifetime</t>
  </si>
  <si>
    <t>rho</t>
  </si>
  <si>
    <t>-</t>
  </si>
  <si>
    <t>LLC</t>
  </si>
  <si>
    <t>model free elasticity</t>
  </si>
  <si>
    <t>See bin scatter plot: Frigure 4</t>
  </si>
  <si>
    <t>slope</t>
  </si>
  <si>
    <t>elasticity at (1200,0.225)</t>
  </si>
  <si>
    <t>elasticity at (1575,0.1)</t>
  </si>
  <si>
    <t>elasticity at (1050,0.3)</t>
  </si>
  <si>
    <t>elasticity at (1700,0.06)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</si>
</sst>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0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9" fontId="0" fillId="0" borderId="0" xfId="0" applyNumberFormat="1"/>
    <xf numFmtId="168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Bounds on Degree of Responsivness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255825914451208"/>
          <c:y val="0.10595725534308212"/>
          <c:w val="0.85033443136870723"/>
          <c:h val="0.69635703037120367"/>
        </c:manualLayout>
      </c:layout>
      <c:lineChart>
        <c:grouping val="standard"/>
        <c:varyColors val="0"/>
        <c:ser>
          <c:idx val="3"/>
          <c:order val="0"/>
          <c:tx>
            <c:v>alpha=0.5</c:v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cat>
            <c:numRef>
              <c:f>Sheet1!$I$46:$W$46</c:f>
              <c:numCache>
                <c:formatCode>General</c:formatCode>
                <c:ptCount val="15"/>
                <c:pt idx="0">
                  <c:v>0.35</c:v>
                </c:pt>
                <c:pt idx="1">
                  <c:v>0.4</c:v>
                </c:pt>
                <c:pt idx="2">
                  <c:v>0.45</c:v>
                </c:pt>
                <c:pt idx="3">
                  <c:v>0.5</c:v>
                </c:pt>
                <c:pt idx="4">
                  <c:v>0.55000000000000004</c:v>
                </c:pt>
                <c:pt idx="5">
                  <c:v>0.6</c:v>
                </c:pt>
                <c:pt idx="6">
                  <c:v>0.65</c:v>
                </c:pt>
                <c:pt idx="7">
                  <c:v>0.7</c:v>
                </c:pt>
                <c:pt idx="8">
                  <c:v>0.75</c:v>
                </c:pt>
                <c:pt idx="9">
                  <c:v>0.8</c:v>
                </c:pt>
                <c:pt idx="10">
                  <c:v>0.85</c:v>
                </c:pt>
                <c:pt idx="11">
                  <c:v>0.9</c:v>
                </c:pt>
                <c:pt idx="12">
                  <c:v>0.95</c:v>
                </c:pt>
                <c:pt idx="13">
                  <c:v>0.99</c:v>
                </c:pt>
                <c:pt idx="14">
                  <c:v>1</c:v>
                </c:pt>
              </c:numCache>
            </c:numRef>
          </c:cat>
          <c:val>
            <c:numRef>
              <c:f>Sheet1!$I$62:$W$62</c:f>
              <c:numCache>
                <c:formatCode>General</c:formatCode>
                <c:ptCount val="15"/>
                <c:pt idx="0">
                  <c:v>2.8362530030627298</c:v>
                </c:pt>
                <c:pt idx="1">
                  <c:v>2.4824512070379403</c:v>
                </c:pt>
                <c:pt idx="2">
                  <c:v>2.2072720323519928</c:v>
                </c:pt>
                <c:pt idx="3">
                  <c:v>1.9871286926032352</c:v>
                </c:pt>
                <c:pt idx="4">
                  <c:v>1.8070114146269787</c:v>
                </c:pt>
                <c:pt idx="5">
                  <c:v>1.656913682980099</c:v>
                </c:pt>
                <c:pt idx="6">
                  <c:v>1.529907910048123</c:v>
                </c:pt>
                <c:pt idx="7">
                  <c:v>1.4210458189635733</c:v>
                </c:pt>
                <c:pt idx="8">
                  <c:v>1.3266986733569621</c:v>
                </c:pt>
                <c:pt idx="9">
                  <c:v>1.2441449209511781</c:v>
                </c:pt>
                <c:pt idx="10">
                  <c:v>1.1713033747107806</c:v>
                </c:pt>
                <c:pt idx="11">
                  <c:v>1.1065553336082048</c:v>
                </c:pt>
                <c:pt idx="12">
                  <c:v>1.0486228757795844</c:v>
                </c:pt>
                <c:pt idx="13">
                  <c:v>1.0064901791769514</c:v>
                </c:pt>
                <c:pt idx="14">
                  <c:v>0.99648366373382613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78C-9B44-B465-416DBDB60CC9}"/>
            </c:ext>
          </c:extLst>
        </c:ser>
        <c:ser>
          <c:idx val="1"/>
          <c:order val="1"/>
          <c:tx>
            <c:v>alpha=-0.5</c:v>
          </c:tx>
          <c:spPr>
            <a:ln w="12700">
              <a:solidFill>
                <a:schemeClr val="accent3"/>
              </a:solidFill>
            </a:ln>
          </c:spPr>
          <c:marker>
            <c:spPr>
              <a:solidFill>
                <a:schemeClr val="accent3"/>
              </a:solidFill>
              <a:ln>
                <a:solidFill>
                  <a:schemeClr val="accent3"/>
                </a:solidFill>
              </a:ln>
            </c:spPr>
          </c:marker>
          <c:cat>
            <c:numRef>
              <c:f>Sheet1!$I$46:$W$46</c:f>
              <c:numCache>
                <c:formatCode>General</c:formatCode>
                <c:ptCount val="15"/>
                <c:pt idx="0">
                  <c:v>0.35</c:v>
                </c:pt>
                <c:pt idx="1">
                  <c:v>0.4</c:v>
                </c:pt>
                <c:pt idx="2">
                  <c:v>0.45</c:v>
                </c:pt>
                <c:pt idx="3">
                  <c:v>0.5</c:v>
                </c:pt>
                <c:pt idx="4">
                  <c:v>0.55000000000000004</c:v>
                </c:pt>
                <c:pt idx="5">
                  <c:v>0.6</c:v>
                </c:pt>
                <c:pt idx="6">
                  <c:v>0.65</c:v>
                </c:pt>
                <c:pt idx="7">
                  <c:v>0.7</c:v>
                </c:pt>
                <c:pt idx="8">
                  <c:v>0.75</c:v>
                </c:pt>
                <c:pt idx="9">
                  <c:v>0.8</c:v>
                </c:pt>
                <c:pt idx="10">
                  <c:v>0.85</c:v>
                </c:pt>
                <c:pt idx="11">
                  <c:v>0.9</c:v>
                </c:pt>
                <c:pt idx="12">
                  <c:v>0.95</c:v>
                </c:pt>
                <c:pt idx="13">
                  <c:v>0.99</c:v>
                </c:pt>
                <c:pt idx="14">
                  <c:v>1</c:v>
                </c:pt>
              </c:numCache>
            </c:numRef>
          </c:cat>
          <c:val>
            <c:numRef>
              <c:f>Sheet1!$I$52:$W$52</c:f>
              <c:numCache>
                <c:formatCode>General</c:formatCode>
                <c:ptCount val="15"/>
                <c:pt idx="0">
                  <c:v>2.847930272791563</c:v>
                </c:pt>
                <c:pt idx="1">
                  <c:v>2.4941284767667726</c:v>
                </c:pt>
                <c:pt idx="2">
                  <c:v>2.2189493020808255</c:v>
                </c:pt>
                <c:pt idx="3">
                  <c:v>1.9988059623320684</c:v>
                </c:pt>
                <c:pt idx="4">
                  <c:v>1.8186886843558121</c:v>
                </c:pt>
                <c:pt idx="5">
                  <c:v>1.668590952708932</c:v>
                </c:pt>
                <c:pt idx="6">
                  <c:v>1.5415851797769564</c:v>
                </c:pt>
                <c:pt idx="7">
                  <c:v>1.4327230886924058</c:v>
                </c:pt>
                <c:pt idx="8">
                  <c:v>1.3383759430857951</c:v>
                </c:pt>
                <c:pt idx="9">
                  <c:v>1.2558221906800111</c:v>
                </c:pt>
                <c:pt idx="10">
                  <c:v>1.1829806444396136</c:v>
                </c:pt>
                <c:pt idx="11">
                  <c:v>1.1182326033370378</c:v>
                </c:pt>
                <c:pt idx="12">
                  <c:v>1.0603001455084173</c:v>
                </c:pt>
                <c:pt idx="13">
                  <c:v>1.0181674489057844</c:v>
                </c:pt>
                <c:pt idx="14">
                  <c:v>1.0081609334626587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78C-9B44-B465-416DBDB60CC9}"/>
            </c:ext>
          </c:extLst>
        </c:ser>
        <c:ser>
          <c:idx val="0"/>
          <c:order val="2"/>
          <c:tx>
            <c:v>alpha=0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Sheet1!$I$46:$W$46</c:f>
              <c:numCache>
                <c:formatCode>General</c:formatCode>
                <c:ptCount val="15"/>
                <c:pt idx="0">
                  <c:v>0.35</c:v>
                </c:pt>
                <c:pt idx="1">
                  <c:v>0.4</c:v>
                </c:pt>
                <c:pt idx="2">
                  <c:v>0.45</c:v>
                </c:pt>
                <c:pt idx="3">
                  <c:v>0.5</c:v>
                </c:pt>
                <c:pt idx="4">
                  <c:v>0.55000000000000004</c:v>
                </c:pt>
                <c:pt idx="5">
                  <c:v>0.6</c:v>
                </c:pt>
                <c:pt idx="6">
                  <c:v>0.65</c:v>
                </c:pt>
                <c:pt idx="7">
                  <c:v>0.7</c:v>
                </c:pt>
                <c:pt idx="8">
                  <c:v>0.75</c:v>
                </c:pt>
                <c:pt idx="9">
                  <c:v>0.8</c:v>
                </c:pt>
                <c:pt idx="10">
                  <c:v>0.85</c:v>
                </c:pt>
                <c:pt idx="11">
                  <c:v>0.9</c:v>
                </c:pt>
                <c:pt idx="12">
                  <c:v>0.95</c:v>
                </c:pt>
                <c:pt idx="13">
                  <c:v>0.99</c:v>
                </c:pt>
                <c:pt idx="14">
                  <c:v>1</c:v>
                </c:pt>
              </c:numCache>
            </c:numRef>
          </c:cat>
          <c:val>
            <c:numRef>
              <c:f>Sheet1!$I$57:$W$57</c:f>
              <c:numCache>
                <c:formatCode>General</c:formatCode>
                <c:ptCount val="15"/>
                <c:pt idx="0">
                  <c:v>2.8420916379271466</c:v>
                </c:pt>
                <c:pt idx="1">
                  <c:v>2.4882898419023562</c:v>
                </c:pt>
                <c:pt idx="2">
                  <c:v>2.2131106672164096</c:v>
                </c:pt>
                <c:pt idx="3">
                  <c:v>1.9929673274676523</c:v>
                </c:pt>
                <c:pt idx="4">
                  <c:v>1.8128500494913953</c:v>
                </c:pt>
                <c:pt idx="5">
                  <c:v>1.6627523178445156</c:v>
                </c:pt>
                <c:pt idx="6">
                  <c:v>1.5357465449125398</c:v>
                </c:pt>
                <c:pt idx="7">
                  <c:v>1.4268844538279899</c:v>
                </c:pt>
                <c:pt idx="8">
                  <c:v>1.3325373082213787</c:v>
                </c:pt>
                <c:pt idx="9">
                  <c:v>1.2499835558155947</c:v>
                </c:pt>
                <c:pt idx="10">
                  <c:v>1.1771420095751972</c:v>
                </c:pt>
                <c:pt idx="11">
                  <c:v>1.1123939684726214</c:v>
                </c:pt>
                <c:pt idx="12">
                  <c:v>1.054461510644001</c:v>
                </c:pt>
                <c:pt idx="13">
                  <c:v>1.012328814041368</c:v>
                </c:pt>
                <c:pt idx="14">
                  <c:v>1.0023222985982423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78C-9B44-B465-416DBDB60CC9}"/>
            </c:ext>
          </c:extLst>
        </c:ser>
        <c:ser>
          <c:idx val="2"/>
          <c:order val="3"/>
          <c:tx>
            <c:v>Estimate (Table 3, Spec IV)</c:v>
          </c:tx>
          <c:spPr>
            <a:ln>
              <a:noFill/>
            </a:ln>
          </c:spPr>
          <c:marker>
            <c:symbol val="triangle"/>
            <c:size val="10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dPt>
            <c:idx val="0"/>
            <c:marker>
              <c:spPr>
                <a:noFill/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B-078C-9B44-B465-416DBDB60CC9}"/>
              </c:ext>
            </c:extLst>
          </c:dPt>
          <c:dPt>
            <c:idx val="1"/>
            <c:marker>
              <c:spPr>
                <a:noFill/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C-078C-9B44-B465-416DBDB60CC9}"/>
              </c:ext>
            </c:extLst>
          </c:dPt>
          <c:dPt>
            <c:idx val="2"/>
            <c:marker>
              <c:spPr>
                <a:noFill/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A-078C-9B44-B465-416DBDB60CC9}"/>
              </c:ext>
            </c:extLst>
          </c:dPt>
          <c:dPt>
            <c:idx val="3"/>
            <c:marker>
              <c:spPr>
                <a:noFill/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9-078C-9B44-B465-416DBDB60CC9}"/>
              </c:ext>
            </c:extLst>
          </c:dPt>
          <c:dPt>
            <c:idx val="4"/>
            <c:marker>
              <c:spPr>
                <a:noFill/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7-078C-9B44-B465-416DBDB60CC9}"/>
              </c:ext>
            </c:extLst>
          </c:dPt>
          <c:dPt>
            <c:idx val="5"/>
            <c:marker>
              <c:spPr>
                <a:noFill/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6-078C-9B44-B465-416DBDB60CC9}"/>
              </c:ext>
            </c:extLst>
          </c:dPt>
          <c:dPt>
            <c:idx val="6"/>
            <c:marker>
              <c:spPr>
                <a:noFill/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5-078C-9B44-B465-416DBDB60CC9}"/>
              </c:ext>
            </c:extLst>
          </c:dPt>
          <c:dPt>
            <c:idx val="7"/>
            <c:marker>
              <c:spPr>
                <a:noFill/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4-078C-9B44-B465-416DBDB60CC9}"/>
              </c:ext>
            </c:extLst>
          </c:dPt>
          <c:dPt>
            <c:idx val="8"/>
            <c:marker>
              <c:spPr>
                <a:noFill/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3-078C-9B44-B465-416DBDB60CC9}"/>
              </c:ext>
            </c:extLst>
          </c:dPt>
          <c:dPt>
            <c:idx val="9"/>
            <c:marker>
              <c:spPr>
                <a:noFill/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2-078C-9B44-B465-416DBDB60CC9}"/>
              </c:ext>
            </c:extLst>
          </c:dPt>
          <c:dPt>
            <c:idx val="10"/>
            <c:marker>
              <c:spPr>
                <a:noFill/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1-078C-9B44-B465-416DBDB60CC9}"/>
              </c:ext>
            </c:extLst>
          </c:dPt>
          <c:dPt>
            <c:idx val="11"/>
            <c:marker>
              <c:spPr>
                <a:noFill/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0-078C-9B44-B465-416DBDB60CC9}"/>
              </c:ext>
            </c:extLst>
          </c:dPt>
          <c:dPt>
            <c:idx val="12"/>
            <c:marker>
              <c:spPr>
                <a:noFill/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F-078C-9B44-B465-416DBDB60CC9}"/>
              </c:ext>
            </c:extLst>
          </c:dPt>
          <c:dPt>
            <c:idx val="13"/>
            <c:marker>
              <c:spPr>
                <a:noFill/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E-078C-9B44-B465-416DBDB60CC9}"/>
              </c:ext>
            </c:extLst>
          </c:dPt>
          <c:cat>
            <c:numRef>
              <c:f>Sheet1!$I$46:$W$46</c:f>
              <c:numCache>
                <c:formatCode>General</c:formatCode>
                <c:ptCount val="15"/>
                <c:pt idx="0">
                  <c:v>0.35</c:v>
                </c:pt>
                <c:pt idx="1">
                  <c:v>0.4</c:v>
                </c:pt>
                <c:pt idx="2">
                  <c:v>0.45</c:v>
                </c:pt>
                <c:pt idx="3">
                  <c:v>0.5</c:v>
                </c:pt>
                <c:pt idx="4">
                  <c:v>0.55000000000000004</c:v>
                </c:pt>
                <c:pt idx="5">
                  <c:v>0.6</c:v>
                </c:pt>
                <c:pt idx="6">
                  <c:v>0.65</c:v>
                </c:pt>
                <c:pt idx="7">
                  <c:v>0.7</c:v>
                </c:pt>
                <c:pt idx="8">
                  <c:v>0.75</c:v>
                </c:pt>
                <c:pt idx="9">
                  <c:v>0.8</c:v>
                </c:pt>
                <c:pt idx="10">
                  <c:v>0.85</c:v>
                </c:pt>
                <c:pt idx="11">
                  <c:v>0.9</c:v>
                </c:pt>
                <c:pt idx="12">
                  <c:v>0.95</c:v>
                </c:pt>
                <c:pt idx="13">
                  <c:v>0.99</c:v>
                </c:pt>
                <c:pt idx="14">
                  <c:v>1</c:v>
                </c:pt>
              </c:numCache>
            </c:numRef>
          </c:cat>
          <c:val>
            <c:numRef>
              <c:f>Sheet1!$I$69:$W$69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1.0023222985982423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078C-9B44-B465-416DBDB60C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8695744"/>
        <c:axId val="798697424"/>
      </c:lineChart>
      <c:catAx>
        <c:axId val="798695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Lambda</a:t>
                </a:r>
              </a:p>
              <a:p>
                <a:pPr>
                  <a:defRPr/>
                </a:pPr>
                <a:r>
                  <a:rPr lang="en-US"/>
                  <a:t> 1 = within nest (store) independence</a:t>
                </a:r>
              </a:p>
            </c:rich>
          </c:tx>
          <c:layout>
            <c:manualLayout>
              <c:xMode val="edge"/>
              <c:yMode val="edge"/>
              <c:x val="0.34841748202936534"/>
              <c:y val="0.88281242584402975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798697424"/>
        <c:crosses val="autoZero"/>
        <c:auto val="1"/>
        <c:lblAlgn val="ctr"/>
        <c:lblOffset val="100"/>
        <c:noMultiLvlLbl val="0"/>
      </c:catAx>
      <c:valAx>
        <c:axId val="798697424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Degree of Responsivness </a:t>
                </a:r>
              </a:p>
              <a:p>
                <a:pPr>
                  <a:defRPr/>
                </a:pPr>
                <a:r>
                  <a:rPr lang="en-US"/>
                  <a:t>1 = no investment inefficiencies</a:t>
                </a:r>
              </a:p>
            </c:rich>
          </c:tx>
          <c:layout>
            <c:manualLayout>
              <c:xMode val="edge"/>
              <c:yMode val="edge"/>
              <c:x val="9.8000862284145299E-3"/>
              <c:y val="0.1892630968634858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7986957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0426059134539021"/>
          <c:y val="0.25691978229562162"/>
          <c:w val="0.29137670471306359"/>
          <c:h val="0.24066283876035685"/>
        </c:manualLayout>
      </c:layout>
      <c:overlay val="0"/>
    </c:legend>
    <c:plotVisOnly val="1"/>
    <c:dispBlanksAs val="gap"/>
    <c:showDLblsOverMax val="0"/>
    <c:extLst/>
  </c:chart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Bounds on Degree of Responsivness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255825914451208"/>
          <c:y val="0.10595725534308212"/>
          <c:w val="0.85033443136870723"/>
          <c:h val="0.69635703037120367"/>
        </c:manualLayout>
      </c:layout>
      <c:lineChart>
        <c:grouping val="standard"/>
        <c:varyColors val="0"/>
        <c:ser>
          <c:idx val="3"/>
          <c:order val="0"/>
          <c:tx>
            <c:v>alpha=0.5</c:v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cat>
            <c:numRef>
              <c:f>Sheet1!$I$46:$W$46</c:f>
              <c:numCache>
                <c:formatCode>General</c:formatCode>
                <c:ptCount val="15"/>
                <c:pt idx="0">
                  <c:v>0.35</c:v>
                </c:pt>
                <c:pt idx="1">
                  <c:v>0.4</c:v>
                </c:pt>
                <c:pt idx="2">
                  <c:v>0.45</c:v>
                </c:pt>
                <c:pt idx="3">
                  <c:v>0.5</c:v>
                </c:pt>
                <c:pt idx="4">
                  <c:v>0.55000000000000004</c:v>
                </c:pt>
                <c:pt idx="5">
                  <c:v>0.6</c:v>
                </c:pt>
                <c:pt idx="6">
                  <c:v>0.65</c:v>
                </c:pt>
                <c:pt idx="7">
                  <c:v>0.7</c:v>
                </c:pt>
                <c:pt idx="8">
                  <c:v>0.75</c:v>
                </c:pt>
                <c:pt idx="9">
                  <c:v>0.8</c:v>
                </c:pt>
                <c:pt idx="10">
                  <c:v>0.85</c:v>
                </c:pt>
                <c:pt idx="11">
                  <c:v>0.9</c:v>
                </c:pt>
                <c:pt idx="12">
                  <c:v>0.95</c:v>
                </c:pt>
                <c:pt idx="13">
                  <c:v>0.99</c:v>
                </c:pt>
                <c:pt idx="14">
                  <c:v>1</c:v>
                </c:pt>
              </c:numCache>
            </c:numRef>
          </c:cat>
          <c:val>
            <c:numRef>
              <c:f>Sheet1!$I$62:$W$62</c:f>
              <c:numCache>
                <c:formatCode>General</c:formatCode>
                <c:ptCount val="15"/>
                <c:pt idx="0">
                  <c:v>2.8362530030627298</c:v>
                </c:pt>
                <c:pt idx="1">
                  <c:v>2.4824512070379403</c:v>
                </c:pt>
                <c:pt idx="2">
                  <c:v>2.2072720323519928</c:v>
                </c:pt>
                <c:pt idx="3">
                  <c:v>1.9871286926032352</c:v>
                </c:pt>
                <c:pt idx="4">
                  <c:v>1.8070114146269787</c:v>
                </c:pt>
                <c:pt idx="5">
                  <c:v>1.656913682980099</c:v>
                </c:pt>
                <c:pt idx="6">
                  <c:v>1.529907910048123</c:v>
                </c:pt>
                <c:pt idx="7">
                  <c:v>1.4210458189635733</c:v>
                </c:pt>
                <c:pt idx="8">
                  <c:v>1.3266986733569621</c:v>
                </c:pt>
                <c:pt idx="9">
                  <c:v>1.2441449209511781</c:v>
                </c:pt>
                <c:pt idx="10">
                  <c:v>1.1713033747107806</c:v>
                </c:pt>
                <c:pt idx="11">
                  <c:v>1.1065553336082048</c:v>
                </c:pt>
                <c:pt idx="12">
                  <c:v>1.0486228757795844</c:v>
                </c:pt>
                <c:pt idx="13">
                  <c:v>1.0064901791769514</c:v>
                </c:pt>
                <c:pt idx="14">
                  <c:v>0.99648366373382613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5F-BF4B-A933-BBB913EF0572}"/>
            </c:ext>
          </c:extLst>
        </c:ser>
        <c:ser>
          <c:idx val="1"/>
          <c:order val="1"/>
          <c:tx>
            <c:v>alpha=-0.5</c:v>
          </c:tx>
          <c:spPr>
            <a:ln w="12700">
              <a:solidFill>
                <a:schemeClr val="accent3"/>
              </a:solidFill>
            </a:ln>
          </c:spPr>
          <c:marker>
            <c:spPr>
              <a:solidFill>
                <a:schemeClr val="accent3"/>
              </a:solidFill>
              <a:ln>
                <a:solidFill>
                  <a:schemeClr val="accent3"/>
                </a:solidFill>
              </a:ln>
            </c:spPr>
          </c:marker>
          <c:cat>
            <c:numRef>
              <c:f>Sheet1!$I$46:$W$46</c:f>
              <c:numCache>
                <c:formatCode>General</c:formatCode>
                <c:ptCount val="15"/>
                <c:pt idx="0">
                  <c:v>0.35</c:v>
                </c:pt>
                <c:pt idx="1">
                  <c:v>0.4</c:v>
                </c:pt>
                <c:pt idx="2">
                  <c:v>0.45</c:v>
                </c:pt>
                <c:pt idx="3">
                  <c:v>0.5</c:v>
                </c:pt>
                <c:pt idx="4">
                  <c:v>0.55000000000000004</c:v>
                </c:pt>
                <c:pt idx="5">
                  <c:v>0.6</c:v>
                </c:pt>
                <c:pt idx="6">
                  <c:v>0.65</c:v>
                </c:pt>
                <c:pt idx="7">
                  <c:v>0.7</c:v>
                </c:pt>
                <c:pt idx="8">
                  <c:v>0.75</c:v>
                </c:pt>
                <c:pt idx="9">
                  <c:v>0.8</c:v>
                </c:pt>
                <c:pt idx="10">
                  <c:v>0.85</c:v>
                </c:pt>
                <c:pt idx="11">
                  <c:v>0.9</c:v>
                </c:pt>
                <c:pt idx="12">
                  <c:v>0.95</c:v>
                </c:pt>
                <c:pt idx="13">
                  <c:v>0.99</c:v>
                </c:pt>
                <c:pt idx="14">
                  <c:v>1</c:v>
                </c:pt>
              </c:numCache>
            </c:numRef>
          </c:cat>
          <c:val>
            <c:numRef>
              <c:f>Sheet1!$I$52:$W$52</c:f>
              <c:numCache>
                <c:formatCode>General</c:formatCode>
                <c:ptCount val="15"/>
                <c:pt idx="0">
                  <c:v>2.847930272791563</c:v>
                </c:pt>
                <c:pt idx="1">
                  <c:v>2.4941284767667726</c:v>
                </c:pt>
                <c:pt idx="2">
                  <c:v>2.2189493020808255</c:v>
                </c:pt>
                <c:pt idx="3">
                  <c:v>1.9988059623320684</c:v>
                </c:pt>
                <c:pt idx="4">
                  <c:v>1.8186886843558121</c:v>
                </c:pt>
                <c:pt idx="5">
                  <c:v>1.668590952708932</c:v>
                </c:pt>
                <c:pt idx="6">
                  <c:v>1.5415851797769564</c:v>
                </c:pt>
                <c:pt idx="7">
                  <c:v>1.4327230886924058</c:v>
                </c:pt>
                <c:pt idx="8">
                  <c:v>1.3383759430857951</c:v>
                </c:pt>
                <c:pt idx="9">
                  <c:v>1.2558221906800111</c:v>
                </c:pt>
                <c:pt idx="10">
                  <c:v>1.1829806444396136</c:v>
                </c:pt>
                <c:pt idx="11">
                  <c:v>1.1182326033370378</c:v>
                </c:pt>
                <c:pt idx="12">
                  <c:v>1.0603001455084173</c:v>
                </c:pt>
                <c:pt idx="13">
                  <c:v>1.0181674489057844</c:v>
                </c:pt>
                <c:pt idx="14">
                  <c:v>1.0081609334626587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5F-BF4B-A933-BBB913EF0572}"/>
            </c:ext>
          </c:extLst>
        </c:ser>
        <c:ser>
          <c:idx val="0"/>
          <c:order val="2"/>
          <c:tx>
            <c:v>alpha=0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Sheet1!$I$46:$W$46</c:f>
              <c:numCache>
                <c:formatCode>General</c:formatCode>
                <c:ptCount val="15"/>
                <c:pt idx="0">
                  <c:v>0.35</c:v>
                </c:pt>
                <c:pt idx="1">
                  <c:v>0.4</c:v>
                </c:pt>
                <c:pt idx="2">
                  <c:v>0.45</c:v>
                </c:pt>
                <c:pt idx="3">
                  <c:v>0.5</c:v>
                </c:pt>
                <c:pt idx="4">
                  <c:v>0.55000000000000004</c:v>
                </c:pt>
                <c:pt idx="5">
                  <c:v>0.6</c:v>
                </c:pt>
                <c:pt idx="6">
                  <c:v>0.65</c:v>
                </c:pt>
                <c:pt idx="7">
                  <c:v>0.7</c:v>
                </c:pt>
                <c:pt idx="8">
                  <c:v>0.75</c:v>
                </c:pt>
                <c:pt idx="9">
                  <c:v>0.8</c:v>
                </c:pt>
                <c:pt idx="10">
                  <c:v>0.85</c:v>
                </c:pt>
                <c:pt idx="11">
                  <c:v>0.9</c:v>
                </c:pt>
                <c:pt idx="12">
                  <c:v>0.95</c:v>
                </c:pt>
                <c:pt idx="13">
                  <c:v>0.99</c:v>
                </c:pt>
                <c:pt idx="14">
                  <c:v>1</c:v>
                </c:pt>
              </c:numCache>
            </c:numRef>
          </c:cat>
          <c:val>
            <c:numRef>
              <c:f>Sheet1!$I$57:$W$57</c:f>
              <c:numCache>
                <c:formatCode>General</c:formatCode>
                <c:ptCount val="15"/>
                <c:pt idx="0">
                  <c:v>2.8420916379271466</c:v>
                </c:pt>
                <c:pt idx="1">
                  <c:v>2.4882898419023562</c:v>
                </c:pt>
                <c:pt idx="2">
                  <c:v>2.2131106672164096</c:v>
                </c:pt>
                <c:pt idx="3">
                  <c:v>1.9929673274676523</c:v>
                </c:pt>
                <c:pt idx="4">
                  <c:v>1.8128500494913953</c:v>
                </c:pt>
                <c:pt idx="5">
                  <c:v>1.6627523178445156</c:v>
                </c:pt>
                <c:pt idx="6">
                  <c:v>1.5357465449125398</c:v>
                </c:pt>
                <c:pt idx="7">
                  <c:v>1.4268844538279899</c:v>
                </c:pt>
                <c:pt idx="8">
                  <c:v>1.3325373082213787</c:v>
                </c:pt>
                <c:pt idx="9">
                  <c:v>1.2499835558155947</c:v>
                </c:pt>
                <c:pt idx="10">
                  <c:v>1.1771420095751972</c:v>
                </c:pt>
                <c:pt idx="11">
                  <c:v>1.1123939684726214</c:v>
                </c:pt>
                <c:pt idx="12">
                  <c:v>1.054461510644001</c:v>
                </c:pt>
                <c:pt idx="13">
                  <c:v>1.012328814041368</c:v>
                </c:pt>
                <c:pt idx="14">
                  <c:v>1.0023222985982423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5F-BF4B-A933-BBB913EF0572}"/>
            </c:ext>
          </c:extLst>
        </c:ser>
        <c:ser>
          <c:idx val="2"/>
          <c:order val="3"/>
          <c:tx>
            <c:v>Estimate (Table 3, Spec IV)</c:v>
          </c:tx>
          <c:spPr>
            <a:ln>
              <a:noFill/>
            </a:ln>
          </c:spPr>
          <c:marker>
            <c:symbol val="triangle"/>
            <c:size val="10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dPt>
            <c:idx val="0"/>
            <c:marker>
              <c:spPr>
                <a:noFill/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D35F-BF4B-A933-BBB913EF0572}"/>
              </c:ext>
            </c:extLst>
          </c:dPt>
          <c:dPt>
            <c:idx val="1"/>
            <c:marker>
              <c:spPr>
                <a:noFill/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D35F-BF4B-A933-BBB913EF0572}"/>
              </c:ext>
            </c:extLst>
          </c:dPt>
          <c:dPt>
            <c:idx val="2"/>
            <c:marker>
              <c:spPr>
                <a:noFill/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D35F-BF4B-A933-BBB913EF0572}"/>
              </c:ext>
            </c:extLst>
          </c:dPt>
          <c:dPt>
            <c:idx val="3"/>
            <c:marker>
              <c:spPr>
                <a:noFill/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D35F-BF4B-A933-BBB913EF0572}"/>
              </c:ext>
            </c:extLst>
          </c:dPt>
          <c:dPt>
            <c:idx val="4"/>
            <c:marker>
              <c:spPr>
                <a:noFill/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D35F-BF4B-A933-BBB913EF0572}"/>
              </c:ext>
            </c:extLst>
          </c:dPt>
          <c:dPt>
            <c:idx val="5"/>
            <c:marker>
              <c:spPr>
                <a:noFill/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D35F-BF4B-A933-BBB913EF0572}"/>
              </c:ext>
            </c:extLst>
          </c:dPt>
          <c:dPt>
            <c:idx val="6"/>
            <c:marker>
              <c:spPr>
                <a:noFill/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D35F-BF4B-A933-BBB913EF0572}"/>
              </c:ext>
            </c:extLst>
          </c:dPt>
          <c:dPt>
            <c:idx val="7"/>
            <c:marker>
              <c:spPr>
                <a:noFill/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D35F-BF4B-A933-BBB913EF0572}"/>
              </c:ext>
            </c:extLst>
          </c:dPt>
          <c:dPt>
            <c:idx val="8"/>
            <c:marker>
              <c:spPr>
                <a:noFill/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D35F-BF4B-A933-BBB913EF0572}"/>
              </c:ext>
            </c:extLst>
          </c:dPt>
          <c:dPt>
            <c:idx val="9"/>
            <c:marker>
              <c:spPr>
                <a:noFill/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D35F-BF4B-A933-BBB913EF0572}"/>
              </c:ext>
            </c:extLst>
          </c:dPt>
          <c:dPt>
            <c:idx val="10"/>
            <c:marker>
              <c:spPr>
                <a:noFill/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D35F-BF4B-A933-BBB913EF0572}"/>
              </c:ext>
            </c:extLst>
          </c:dPt>
          <c:dPt>
            <c:idx val="11"/>
            <c:marker>
              <c:spPr>
                <a:noFill/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D35F-BF4B-A933-BBB913EF0572}"/>
              </c:ext>
            </c:extLst>
          </c:dPt>
          <c:dPt>
            <c:idx val="12"/>
            <c:marker>
              <c:spPr>
                <a:noFill/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D35F-BF4B-A933-BBB913EF0572}"/>
              </c:ext>
            </c:extLst>
          </c:dPt>
          <c:dPt>
            <c:idx val="13"/>
            <c:marker>
              <c:spPr>
                <a:noFill/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D35F-BF4B-A933-BBB913EF0572}"/>
              </c:ext>
            </c:extLst>
          </c:dPt>
          <c:cat>
            <c:numRef>
              <c:f>Sheet1!$I$46:$W$46</c:f>
              <c:numCache>
                <c:formatCode>General</c:formatCode>
                <c:ptCount val="15"/>
                <c:pt idx="0">
                  <c:v>0.35</c:v>
                </c:pt>
                <c:pt idx="1">
                  <c:v>0.4</c:v>
                </c:pt>
                <c:pt idx="2">
                  <c:v>0.45</c:v>
                </c:pt>
                <c:pt idx="3">
                  <c:v>0.5</c:v>
                </c:pt>
                <c:pt idx="4">
                  <c:v>0.55000000000000004</c:v>
                </c:pt>
                <c:pt idx="5">
                  <c:v>0.6</c:v>
                </c:pt>
                <c:pt idx="6">
                  <c:v>0.65</c:v>
                </c:pt>
                <c:pt idx="7">
                  <c:v>0.7</c:v>
                </c:pt>
                <c:pt idx="8">
                  <c:v>0.75</c:v>
                </c:pt>
                <c:pt idx="9">
                  <c:v>0.8</c:v>
                </c:pt>
                <c:pt idx="10">
                  <c:v>0.85</c:v>
                </c:pt>
                <c:pt idx="11">
                  <c:v>0.9</c:v>
                </c:pt>
                <c:pt idx="12">
                  <c:v>0.95</c:v>
                </c:pt>
                <c:pt idx="13">
                  <c:v>0.99</c:v>
                </c:pt>
                <c:pt idx="14">
                  <c:v>1</c:v>
                </c:pt>
              </c:numCache>
            </c:numRef>
          </c:cat>
          <c:val>
            <c:numRef>
              <c:f>Sheet1!$I$69:$W$69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1.0023222985982423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D35F-BF4B-A933-BBB913EF05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8695744"/>
        <c:axId val="798697424"/>
      </c:lineChart>
      <c:catAx>
        <c:axId val="798695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Lambda</a:t>
                </a:r>
              </a:p>
              <a:p>
                <a:pPr>
                  <a:defRPr/>
                </a:pPr>
                <a:r>
                  <a:rPr lang="en-US"/>
                  <a:t> 1 = within nest (store) independence</a:t>
                </a:r>
              </a:p>
            </c:rich>
          </c:tx>
          <c:layout>
            <c:manualLayout>
              <c:xMode val="edge"/>
              <c:yMode val="edge"/>
              <c:x val="0.34841748202936534"/>
              <c:y val="0.88281242584402975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798697424"/>
        <c:crosses val="autoZero"/>
        <c:auto val="1"/>
        <c:lblAlgn val="ctr"/>
        <c:lblOffset val="100"/>
        <c:noMultiLvlLbl val="0"/>
      </c:catAx>
      <c:valAx>
        <c:axId val="798697424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Degree of Responsivness </a:t>
                </a:r>
              </a:p>
              <a:p>
                <a:pPr>
                  <a:defRPr/>
                </a:pPr>
                <a:r>
                  <a:rPr lang="en-US"/>
                  <a:t>1 = no investment inefficiencies</a:t>
                </a:r>
              </a:p>
            </c:rich>
          </c:tx>
          <c:layout>
            <c:manualLayout>
              <c:xMode val="edge"/>
              <c:yMode val="edge"/>
              <c:x val="9.8000862284145299E-3"/>
              <c:y val="0.1892630968634858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7986957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0426059134539021"/>
          <c:y val="0.25691978229562162"/>
          <c:w val="0.29137670471306359"/>
          <c:h val="0.24066283876035685"/>
        </c:manualLayout>
      </c:layout>
      <c:overlay val="0"/>
    </c:legend>
    <c:plotVisOnly val="1"/>
    <c:dispBlanksAs val="gap"/>
    <c:showDLblsOverMax val="0"/>
    <c:extLst/>
  </c:chart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Bounds on Degree of Responsivness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255825914451208"/>
          <c:y val="0.10595725534308212"/>
          <c:w val="0.85033443136870723"/>
          <c:h val="0.69635703037120367"/>
        </c:manualLayout>
      </c:layout>
      <c:lineChart>
        <c:grouping val="standard"/>
        <c:varyColors val="0"/>
        <c:ser>
          <c:idx val="3"/>
          <c:order val="0"/>
          <c:tx>
            <c:v>alpha=0.5</c:v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cat>
            <c:numRef>
              <c:f>Sheet1!$I$46:$W$46</c:f>
              <c:numCache>
                <c:formatCode>General</c:formatCode>
                <c:ptCount val="15"/>
                <c:pt idx="0">
                  <c:v>0.35</c:v>
                </c:pt>
                <c:pt idx="1">
                  <c:v>0.4</c:v>
                </c:pt>
                <c:pt idx="2">
                  <c:v>0.45</c:v>
                </c:pt>
                <c:pt idx="3">
                  <c:v>0.5</c:v>
                </c:pt>
                <c:pt idx="4">
                  <c:v>0.55000000000000004</c:v>
                </c:pt>
                <c:pt idx="5">
                  <c:v>0.6</c:v>
                </c:pt>
                <c:pt idx="6">
                  <c:v>0.65</c:v>
                </c:pt>
                <c:pt idx="7">
                  <c:v>0.7</c:v>
                </c:pt>
                <c:pt idx="8">
                  <c:v>0.75</c:v>
                </c:pt>
                <c:pt idx="9">
                  <c:v>0.8</c:v>
                </c:pt>
                <c:pt idx="10">
                  <c:v>0.85</c:v>
                </c:pt>
                <c:pt idx="11">
                  <c:v>0.9</c:v>
                </c:pt>
                <c:pt idx="12">
                  <c:v>0.95</c:v>
                </c:pt>
                <c:pt idx="13">
                  <c:v>0.99</c:v>
                </c:pt>
                <c:pt idx="14">
                  <c:v>1</c:v>
                </c:pt>
              </c:numCache>
            </c:numRef>
          </c:cat>
          <c:val>
            <c:numRef>
              <c:f>Sheet1!$I$62:$W$62</c:f>
              <c:numCache>
                <c:formatCode>General</c:formatCode>
                <c:ptCount val="15"/>
                <c:pt idx="0">
                  <c:v>2.8362530030627298</c:v>
                </c:pt>
                <c:pt idx="1">
                  <c:v>2.4824512070379403</c:v>
                </c:pt>
                <c:pt idx="2">
                  <c:v>2.2072720323519928</c:v>
                </c:pt>
                <c:pt idx="3">
                  <c:v>1.9871286926032352</c:v>
                </c:pt>
                <c:pt idx="4">
                  <c:v>1.8070114146269787</c:v>
                </c:pt>
                <c:pt idx="5">
                  <c:v>1.656913682980099</c:v>
                </c:pt>
                <c:pt idx="6">
                  <c:v>1.529907910048123</c:v>
                </c:pt>
                <c:pt idx="7">
                  <c:v>1.4210458189635733</c:v>
                </c:pt>
                <c:pt idx="8">
                  <c:v>1.3266986733569621</c:v>
                </c:pt>
                <c:pt idx="9">
                  <c:v>1.2441449209511781</c:v>
                </c:pt>
                <c:pt idx="10">
                  <c:v>1.1713033747107806</c:v>
                </c:pt>
                <c:pt idx="11">
                  <c:v>1.1065553336082048</c:v>
                </c:pt>
                <c:pt idx="12">
                  <c:v>1.0486228757795844</c:v>
                </c:pt>
                <c:pt idx="13">
                  <c:v>1.0064901791769514</c:v>
                </c:pt>
                <c:pt idx="14">
                  <c:v>0.99648366373382613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EC-D146-8316-769D1178F8A8}"/>
            </c:ext>
          </c:extLst>
        </c:ser>
        <c:ser>
          <c:idx val="1"/>
          <c:order val="1"/>
          <c:tx>
            <c:v>alpha=-0.5</c:v>
          </c:tx>
          <c:spPr>
            <a:ln w="12700">
              <a:solidFill>
                <a:schemeClr val="accent3"/>
              </a:solidFill>
            </a:ln>
          </c:spPr>
          <c:marker>
            <c:spPr>
              <a:solidFill>
                <a:schemeClr val="accent3"/>
              </a:solidFill>
              <a:ln>
                <a:solidFill>
                  <a:schemeClr val="accent3"/>
                </a:solidFill>
              </a:ln>
            </c:spPr>
          </c:marker>
          <c:cat>
            <c:numRef>
              <c:f>Sheet1!$I$46:$W$46</c:f>
              <c:numCache>
                <c:formatCode>General</c:formatCode>
                <c:ptCount val="15"/>
                <c:pt idx="0">
                  <c:v>0.35</c:v>
                </c:pt>
                <c:pt idx="1">
                  <c:v>0.4</c:v>
                </c:pt>
                <c:pt idx="2">
                  <c:v>0.45</c:v>
                </c:pt>
                <c:pt idx="3">
                  <c:v>0.5</c:v>
                </c:pt>
                <c:pt idx="4">
                  <c:v>0.55000000000000004</c:v>
                </c:pt>
                <c:pt idx="5">
                  <c:v>0.6</c:v>
                </c:pt>
                <c:pt idx="6">
                  <c:v>0.65</c:v>
                </c:pt>
                <c:pt idx="7">
                  <c:v>0.7</c:v>
                </c:pt>
                <c:pt idx="8">
                  <c:v>0.75</c:v>
                </c:pt>
                <c:pt idx="9">
                  <c:v>0.8</c:v>
                </c:pt>
                <c:pt idx="10">
                  <c:v>0.85</c:v>
                </c:pt>
                <c:pt idx="11">
                  <c:v>0.9</c:v>
                </c:pt>
                <c:pt idx="12">
                  <c:v>0.95</c:v>
                </c:pt>
                <c:pt idx="13">
                  <c:v>0.99</c:v>
                </c:pt>
                <c:pt idx="14">
                  <c:v>1</c:v>
                </c:pt>
              </c:numCache>
            </c:numRef>
          </c:cat>
          <c:val>
            <c:numRef>
              <c:f>Sheet1!$I$52:$W$52</c:f>
              <c:numCache>
                <c:formatCode>General</c:formatCode>
                <c:ptCount val="15"/>
                <c:pt idx="0">
                  <c:v>2.847930272791563</c:v>
                </c:pt>
                <c:pt idx="1">
                  <c:v>2.4941284767667726</c:v>
                </c:pt>
                <c:pt idx="2">
                  <c:v>2.2189493020808255</c:v>
                </c:pt>
                <c:pt idx="3">
                  <c:v>1.9988059623320684</c:v>
                </c:pt>
                <c:pt idx="4">
                  <c:v>1.8186886843558121</c:v>
                </c:pt>
                <c:pt idx="5">
                  <c:v>1.668590952708932</c:v>
                </c:pt>
                <c:pt idx="6">
                  <c:v>1.5415851797769564</c:v>
                </c:pt>
                <c:pt idx="7">
                  <c:v>1.4327230886924058</c:v>
                </c:pt>
                <c:pt idx="8">
                  <c:v>1.3383759430857951</c:v>
                </c:pt>
                <c:pt idx="9">
                  <c:v>1.2558221906800111</c:v>
                </c:pt>
                <c:pt idx="10">
                  <c:v>1.1829806444396136</c:v>
                </c:pt>
                <c:pt idx="11">
                  <c:v>1.1182326033370378</c:v>
                </c:pt>
                <c:pt idx="12">
                  <c:v>1.0603001455084173</c:v>
                </c:pt>
                <c:pt idx="13">
                  <c:v>1.0181674489057844</c:v>
                </c:pt>
                <c:pt idx="14">
                  <c:v>1.0081609334626587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EC-D146-8316-769D1178F8A8}"/>
            </c:ext>
          </c:extLst>
        </c:ser>
        <c:ser>
          <c:idx val="0"/>
          <c:order val="2"/>
          <c:tx>
            <c:v>alpha=0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Sheet1!$I$46:$W$46</c:f>
              <c:numCache>
                <c:formatCode>General</c:formatCode>
                <c:ptCount val="15"/>
                <c:pt idx="0">
                  <c:v>0.35</c:v>
                </c:pt>
                <c:pt idx="1">
                  <c:v>0.4</c:v>
                </c:pt>
                <c:pt idx="2">
                  <c:v>0.45</c:v>
                </c:pt>
                <c:pt idx="3">
                  <c:v>0.5</c:v>
                </c:pt>
                <c:pt idx="4">
                  <c:v>0.55000000000000004</c:v>
                </c:pt>
                <c:pt idx="5">
                  <c:v>0.6</c:v>
                </c:pt>
                <c:pt idx="6">
                  <c:v>0.65</c:v>
                </c:pt>
                <c:pt idx="7">
                  <c:v>0.7</c:v>
                </c:pt>
                <c:pt idx="8">
                  <c:v>0.75</c:v>
                </c:pt>
                <c:pt idx="9">
                  <c:v>0.8</c:v>
                </c:pt>
                <c:pt idx="10">
                  <c:v>0.85</c:v>
                </c:pt>
                <c:pt idx="11">
                  <c:v>0.9</c:v>
                </c:pt>
                <c:pt idx="12">
                  <c:v>0.95</c:v>
                </c:pt>
                <c:pt idx="13">
                  <c:v>0.99</c:v>
                </c:pt>
                <c:pt idx="14">
                  <c:v>1</c:v>
                </c:pt>
              </c:numCache>
            </c:numRef>
          </c:cat>
          <c:val>
            <c:numRef>
              <c:f>Sheet1!$I$57:$W$57</c:f>
              <c:numCache>
                <c:formatCode>General</c:formatCode>
                <c:ptCount val="15"/>
                <c:pt idx="0">
                  <c:v>2.8420916379271466</c:v>
                </c:pt>
                <c:pt idx="1">
                  <c:v>2.4882898419023562</c:v>
                </c:pt>
                <c:pt idx="2">
                  <c:v>2.2131106672164096</c:v>
                </c:pt>
                <c:pt idx="3">
                  <c:v>1.9929673274676523</c:v>
                </c:pt>
                <c:pt idx="4">
                  <c:v>1.8128500494913953</c:v>
                </c:pt>
                <c:pt idx="5">
                  <c:v>1.6627523178445156</c:v>
                </c:pt>
                <c:pt idx="6">
                  <c:v>1.5357465449125398</c:v>
                </c:pt>
                <c:pt idx="7">
                  <c:v>1.4268844538279899</c:v>
                </c:pt>
                <c:pt idx="8">
                  <c:v>1.3325373082213787</c:v>
                </c:pt>
                <c:pt idx="9">
                  <c:v>1.2499835558155947</c:v>
                </c:pt>
                <c:pt idx="10">
                  <c:v>1.1771420095751972</c:v>
                </c:pt>
                <c:pt idx="11">
                  <c:v>1.1123939684726214</c:v>
                </c:pt>
                <c:pt idx="12">
                  <c:v>1.054461510644001</c:v>
                </c:pt>
                <c:pt idx="13">
                  <c:v>1.012328814041368</c:v>
                </c:pt>
                <c:pt idx="14">
                  <c:v>1.0023222985982423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EC-D146-8316-769D1178F8A8}"/>
            </c:ext>
          </c:extLst>
        </c:ser>
        <c:ser>
          <c:idx val="2"/>
          <c:order val="3"/>
          <c:tx>
            <c:v>Estimate (Table 3, Spec IV)</c:v>
          </c:tx>
          <c:spPr>
            <a:ln>
              <a:noFill/>
            </a:ln>
          </c:spPr>
          <c:marker>
            <c:symbol val="triangle"/>
            <c:size val="10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dPt>
            <c:idx val="0"/>
            <c:marker>
              <c:spPr>
                <a:noFill/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32EC-D146-8316-769D1178F8A8}"/>
              </c:ext>
            </c:extLst>
          </c:dPt>
          <c:dPt>
            <c:idx val="1"/>
            <c:marker>
              <c:spPr>
                <a:noFill/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32EC-D146-8316-769D1178F8A8}"/>
              </c:ext>
            </c:extLst>
          </c:dPt>
          <c:dPt>
            <c:idx val="2"/>
            <c:marker>
              <c:spPr>
                <a:noFill/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32EC-D146-8316-769D1178F8A8}"/>
              </c:ext>
            </c:extLst>
          </c:dPt>
          <c:dPt>
            <c:idx val="3"/>
            <c:marker>
              <c:spPr>
                <a:noFill/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32EC-D146-8316-769D1178F8A8}"/>
              </c:ext>
            </c:extLst>
          </c:dPt>
          <c:dPt>
            <c:idx val="4"/>
            <c:marker>
              <c:spPr>
                <a:noFill/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32EC-D146-8316-769D1178F8A8}"/>
              </c:ext>
            </c:extLst>
          </c:dPt>
          <c:dPt>
            <c:idx val="5"/>
            <c:marker>
              <c:spPr>
                <a:noFill/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32EC-D146-8316-769D1178F8A8}"/>
              </c:ext>
            </c:extLst>
          </c:dPt>
          <c:dPt>
            <c:idx val="6"/>
            <c:marker>
              <c:spPr>
                <a:noFill/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32EC-D146-8316-769D1178F8A8}"/>
              </c:ext>
            </c:extLst>
          </c:dPt>
          <c:dPt>
            <c:idx val="7"/>
            <c:marker>
              <c:spPr>
                <a:noFill/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32EC-D146-8316-769D1178F8A8}"/>
              </c:ext>
            </c:extLst>
          </c:dPt>
          <c:dPt>
            <c:idx val="8"/>
            <c:marker>
              <c:spPr>
                <a:noFill/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32EC-D146-8316-769D1178F8A8}"/>
              </c:ext>
            </c:extLst>
          </c:dPt>
          <c:dPt>
            <c:idx val="9"/>
            <c:marker>
              <c:spPr>
                <a:noFill/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32EC-D146-8316-769D1178F8A8}"/>
              </c:ext>
            </c:extLst>
          </c:dPt>
          <c:dPt>
            <c:idx val="10"/>
            <c:marker>
              <c:spPr>
                <a:noFill/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32EC-D146-8316-769D1178F8A8}"/>
              </c:ext>
            </c:extLst>
          </c:dPt>
          <c:dPt>
            <c:idx val="11"/>
            <c:marker>
              <c:spPr>
                <a:noFill/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32EC-D146-8316-769D1178F8A8}"/>
              </c:ext>
            </c:extLst>
          </c:dPt>
          <c:dPt>
            <c:idx val="12"/>
            <c:marker>
              <c:spPr>
                <a:noFill/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32EC-D146-8316-769D1178F8A8}"/>
              </c:ext>
            </c:extLst>
          </c:dPt>
          <c:dPt>
            <c:idx val="13"/>
            <c:marker>
              <c:spPr>
                <a:noFill/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32EC-D146-8316-769D1178F8A8}"/>
              </c:ext>
            </c:extLst>
          </c:dPt>
          <c:cat>
            <c:numRef>
              <c:f>Sheet1!$I$46:$W$46</c:f>
              <c:numCache>
                <c:formatCode>General</c:formatCode>
                <c:ptCount val="15"/>
                <c:pt idx="0">
                  <c:v>0.35</c:v>
                </c:pt>
                <c:pt idx="1">
                  <c:v>0.4</c:v>
                </c:pt>
                <c:pt idx="2">
                  <c:v>0.45</c:v>
                </c:pt>
                <c:pt idx="3">
                  <c:v>0.5</c:v>
                </c:pt>
                <c:pt idx="4">
                  <c:v>0.55000000000000004</c:v>
                </c:pt>
                <c:pt idx="5">
                  <c:v>0.6</c:v>
                </c:pt>
                <c:pt idx="6">
                  <c:v>0.65</c:v>
                </c:pt>
                <c:pt idx="7">
                  <c:v>0.7</c:v>
                </c:pt>
                <c:pt idx="8">
                  <c:v>0.75</c:v>
                </c:pt>
                <c:pt idx="9">
                  <c:v>0.8</c:v>
                </c:pt>
                <c:pt idx="10">
                  <c:v>0.85</c:v>
                </c:pt>
                <c:pt idx="11">
                  <c:v>0.9</c:v>
                </c:pt>
                <c:pt idx="12">
                  <c:v>0.95</c:v>
                </c:pt>
                <c:pt idx="13">
                  <c:v>0.99</c:v>
                </c:pt>
                <c:pt idx="14">
                  <c:v>1</c:v>
                </c:pt>
              </c:numCache>
            </c:numRef>
          </c:cat>
          <c:val>
            <c:numRef>
              <c:f>Sheet1!$I$69:$W$69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1.0023222985982423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32EC-D146-8316-769D1178F8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8695744"/>
        <c:axId val="798697424"/>
      </c:lineChart>
      <c:catAx>
        <c:axId val="798695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Lambda</a:t>
                </a:r>
              </a:p>
              <a:p>
                <a:pPr>
                  <a:defRPr/>
                </a:pPr>
                <a:r>
                  <a:rPr lang="en-US"/>
                  <a:t> 1 = within nest (store) independence</a:t>
                </a:r>
              </a:p>
            </c:rich>
          </c:tx>
          <c:layout>
            <c:manualLayout>
              <c:xMode val="edge"/>
              <c:yMode val="edge"/>
              <c:x val="0.34841748202936534"/>
              <c:y val="0.88281242584402975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798697424"/>
        <c:crosses val="autoZero"/>
        <c:auto val="1"/>
        <c:lblAlgn val="ctr"/>
        <c:lblOffset val="100"/>
        <c:noMultiLvlLbl val="0"/>
      </c:catAx>
      <c:valAx>
        <c:axId val="798697424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Degree of Responsivness </a:t>
                </a:r>
              </a:p>
              <a:p>
                <a:pPr>
                  <a:defRPr/>
                </a:pPr>
                <a:r>
                  <a:rPr lang="en-US"/>
                  <a:t>1 = no investment inefficiencies</a:t>
                </a:r>
              </a:p>
            </c:rich>
          </c:tx>
          <c:layout>
            <c:manualLayout>
              <c:xMode val="edge"/>
              <c:yMode val="edge"/>
              <c:x val="9.8000862284145299E-3"/>
              <c:y val="0.1892630968634858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7986957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0426059134539021"/>
          <c:y val="0.25691978229562162"/>
          <c:w val="0.29137670471306359"/>
          <c:h val="0.24066283876035685"/>
        </c:manualLayout>
      </c:layout>
      <c:overlay val="0"/>
    </c:legend>
    <c:plotVisOnly val="1"/>
    <c:dispBlanksAs val="gap"/>
    <c:showDLblsOverMax val="0"/>
    <c:extLst/>
  </c:chart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911869582039298"/>
          <c:y val="0.10595725534308212"/>
          <c:w val="0.82377398542313673"/>
          <c:h val="0.69635703037120367"/>
        </c:manualLayout>
      </c:layout>
      <c:lineChart>
        <c:grouping val="standard"/>
        <c:varyColors val="0"/>
        <c:ser>
          <c:idx val="3"/>
          <c:order val="0"/>
          <c:tx>
            <c:v>upper bound, mkt share = 1%</c:v>
          </c:tx>
          <c:marker>
            <c:spPr>
              <a:noFill/>
              <a:ln>
                <a:noFill/>
              </a:ln>
            </c:spPr>
          </c:marker>
          <c:cat>
            <c:numRef>
              <c:f>Sheet3!$C$68:$U$68</c:f>
              <c:numCache>
                <c:formatCode>General</c:formatCode>
                <c:ptCount val="19"/>
                <c:pt idx="0">
                  <c:v>-1</c:v>
                </c:pt>
                <c:pt idx="1">
                  <c:v>-1.5</c:v>
                </c:pt>
                <c:pt idx="2">
                  <c:v>-2</c:v>
                </c:pt>
                <c:pt idx="3">
                  <c:v>-2.5</c:v>
                </c:pt>
                <c:pt idx="4">
                  <c:v>-3</c:v>
                </c:pt>
                <c:pt idx="5">
                  <c:v>-3.5</c:v>
                </c:pt>
                <c:pt idx="6">
                  <c:v>-4</c:v>
                </c:pt>
                <c:pt idx="7">
                  <c:v>-4.5</c:v>
                </c:pt>
                <c:pt idx="8">
                  <c:v>-5</c:v>
                </c:pt>
                <c:pt idx="9">
                  <c:v>-5.5</c:v>
                </c:pt>
                <c:pt idx="10">
                  <c:v>-6</c:v>
                </c:pt>
                <c:pt idx="11">
                  <c:v>-6.5</c:v>
                </c:pt>
                <c:pt idx="12">
                  <c:v>-7</c:v>
                </c:pt>
                <c:pt idx="13">
                  <c:v>-7.5</c:v>
                </c:pt>
                <c:pt idx="14">
                  <c:v>-8</c:v>
                </c:pt>
                <c:pt idx="15">
                  <c:v>-8.5</c:v>
                </c:pt>
                <c:pt idx="16">
                  <c:v>-9</c:v>
                </c:pt>
                <c:pt idx="17">
                  <c:v>-9.5</c:v>
                </c:pt>
                <c:pt idx="18">
                  <c:v>-10</c:v>
                </c:pt>
              </c:numCache>
            </c:numRef>
          </c:cat>
          <c:val>
            <c:numRef>
              <c:f>Sheet3!$C$21:$U$21</c:f>
              <c:numCache>
                <c:formatCode>0.0000</c:formatCode>
                <c:ptCount val="19"/>
                <c:pt idx="0">
                  <c:v>2.9554187418394533E-2</c:v>
                </c:pt>
                <c:pt idx="1">
                  <c:v>1.9702791612263022E-2</c:v>
                </c:pt>
                <c:pt idx="2">
                  <c:v>1.4777093709197267E-2</c:v>
                </c:pt>
                <c:pt idx="3">
                  <c:v>1.1821674967357813E-2</c:v>
                </c:pt>
                <c:pt idx="4">
                  <c:v>9.8513958061315111E-3</c:v>
                </c:pt>
                <c:pt idx="5">
                  <c:v>8.4440535481127236E-3</c:v>
                </c:pt>
                <c:pt idx="6">
                  <c:v>7.3885468545986334E-3</c:v>
                </c:pt>
                <c:pt idx="7">
                  <c:v>6.5675972040876735E-3</c:v>
                </c:pt>
                <c:pt idx="8">
                  <c:v>5.9108374836789063E-3</c:v>
                </c:pt>
                <c:pt idx="9">
                  <c:v>5.3734886215262793E-3</c:v>
                </c:pt>
                <c:pt idx="10">
                  <c:v>4.9256979030657556E-3</c:v>
                </c:pt>
                <c:pt idx="11">
                  <c:v>4.5467980643683894E-3</c:v>
                </c:pt>
                <c:pt idx="12">
                  <c:v>4.2220267740563618E-3</c:v>
                </c:pt>
                <c:pt idx="13">
                  <c:v>3.9405583224526048E-3</c:v>
                </c:pt>
                <c:pt idx="14">
                  <c:v>3.6942734272993167E-3</c:v>
                </c:pt>
                <c:pt idx="15">
                  <c:v>3.4769632256934743E-3</c:v>
                </c:pt>
                <c:pt idx="16">
                  <c:v>3.2837986020438368E-3</c:v>
                </c:pt>
                <c:pt idx="17">
                  <c:v>3.1109670966731084E-3</c:v>
                </c:pt>
                <c:pt idx="18">
                  <c:v>2.9554187418394532E-3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73-4A40-B5DD-05F74DBC1625}"/>
            </c:ext>
          </c:extLst>
        </c:ser>
        <c:ser>
          <c:idx val="1"/>
          <c:order val="1"/>
          <c:tx>
            <c:v>lower bound, mkt share = 1%</c:v>
          </c:tx>
          <c:spPr>
            <a:ln>
              <a:solidFill>
                <a:schemeClr val="accent4"/>
              </a:solidFill>
              <a:prstDash val="sysDot"/>
            </a:ln>
          </c:spPr>
          <c:marker>
            <c:spPr>
              <a:noFill/>
              <a:ln>
                <a:noFill/>
              </a:ln>
            </c:spPr>
          </c:marker>
          <c:cat>
            <c:numRef>
              <c:f>Sheet3!$C$68:$U$68</c:f>
              <c:numCache>
                <c:formatCode>General</c:formatCode>
                <c:ptCount val="19"/>
                <c:pt idx="0">
                  <c:v>-1</c:v>
                </c:pt>
                <c:pt idx="1">
                  <c:v>-1.5</c:v>
                </c:pt>
                <c:pt idx="2">
                  <c:v>-2</c:v>
                </c:pt>
                <c:pt idx="3">
                  <c:v>-2.5</c:v>
                </c:pt>
                <c:pt idx="4">
                  <c:v>-3</c:v>
                </c:pt>
                <c:pt idx="5">
                  <c:v>-3.5</c:v>
                </c:pt>
                <c:pt idx="6">
                  <c:v>-4</c:v>
                </c:pt>
                <c:pt idx="7">
                  <c:v>-4.5</c:v>
                </c:pt>
                <c:pt idx="8">
                  <c:v>-5</c:v>
                </c:pt>
                <c:pt idx="9">
                  <c:v>-5.5</c:v>
                </c:pt>
                <c:pt idx="10">
                  <c:v>-6</c:v>
                </c:pt>
                <c:pt idx="11">
                  <c:v>-6.5</c:v>
                </c:pt>
                <c:pt idx="12">
                  <c:v>-7</c:v>
                </c:pt>
                <c:pt idx="13">
                  <c:v>-7.5</c:v>
                </c:pt>
                <c:pt idx="14">
                  <c:v>-8</c:v>
                </c:pt>
                <c:pt idx="15">
                  <c:v>-8.5</c:v>
                </c:pt>
                <c:pt idx="16">
                  <c:v>-9</c:v>
                </c:pt>
                <c:pt idx="17">
                  <c:v>-9.5</c:v>
                </c:pt>
                <c:pt idx="18">
                  <c:v>-10</c:v>
                </c:pt>
              </c:numCache>
            </c:numRef>
          </c:cat>
          <c:val>
            <c:numRef>
              <c:f>Sheet3!$C$41:$U$41</c:f>
              <c:numCache>
                <c:formatCode>0.0000</c:formatCode>
                <c:ptCount val="19"/>
                <c:pt idx="0">
                  <c:v>-2.9554187418394533E-2</c:v>
                </c:pt>
                <c:pt idx="1">
                  <c:v>-1.9702791612263022E-2</c:v>
                </c:pt>
                <c:pt idx="2">
                  <c:v>-1.4777093709197267E-2</c:v>
                </c:pt>
                <c:pt idx="3">
                  <c:v>-1.1821674967357813E-2</c:v>
                </c:pt>
                <c:pt idx="4">
                  <c:v>-9.8513958061315111E-3</c:v>
                </c:pt>
                <c:pt idx="5">
                  <c:v>-8.4440535481127236E-3</c:v>
                </c:pt>
                <c:pt idx="6">
                  <c:v>-7.3885468545986334E-3</c:v>
                </c:pt>
                <c:pt idx="7">
                  <c:v>-6.5675972040876735E-3</c:v>
                </c:pt>
                <c:pt idx="8">
                  <c:v>-5.9108374836789063E-3</c:v>
                </c:pt>
                <c:pt idx="9">
                  <c:v>-5.3734886215262793E-3</c:v>
                </c:pt>
                <c:pt idx="10">
                  <c:v>-4.9256979030657556E-3</c:v>
                </c:pt>
                <c:pt idx="11">
                  <c:v>-4.5467980643683894E-3</c:v>
                </c:pt>
                <c:pt idx="12">
                  <c:v>-4.2220267740563618E-3</c:v>
                </c:pt>
                <c:pt idx="13">
                  <c:v>-3.9405583224526048E-3</c:v>
                </c:pt>
                <c:pt idx="14">
                  <c:v>-3.6942734272993167E-3</c:v>
                </c:pt>
                <c:pt idx="15">
                  <c:v>-3.4769632256934743E-3</c:v>
                </c:pt>
                <c:pt idx="16">
                  <c:v>-3.2837986020438368E-3</c:v>
                </c:pt>
                <c:pt idx="17">
                  <c:v>-3.1109670966731084E-3</c:v>
                </c:pt>
                <c:pt idx="18">
                  <c:v>-2.9554187418394532E-3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73-4A40-B5DD-05F74DBC1625}"/>
            </c:ext>
          </c:extLst>
        </c:ser>
        <c:ser>
          <c:idx val="0"/>
          <c:order val="2"/>
          <c:tx>
            <c:v>upper bound, mkt share = 2%</c:v>
          </c:tx>
          <c:marker>
            <c:spPr>
              <a:noFill/>
              <a:ln>
                <a:noFill/>
              </a:ln>
            </c:spPr>
          </c:marker>
          <c:cat>
            <c:numRef>
              <c:f>Sheet3!$C$68:$U$68</c:f>
              <c:numCache>
                <c:formatCode>General</c:formatCode>
                <c:ptCount val="19"/>
                <c:pt idx="0">
                  <c:v>-1</c:v>
                </c:pt>
                <c:pt idx="1">
                  <c:v>-1.5</c:v>
                </c:pt>
                <c:pt idx="2">
                  <c:v>-2</c:v>
                </c:pt>
                <c:pt idx="3">
                  <c:v>-2.5</c:v>
                </c:pt>
                <c:pt idx="4">
                  <c:v>-3</c:v>
                </c:pt>
                <c:pt idx="5">
                  <c:v>-3.5</c:v>
                </c:pt>
                <c:pt idx="6">
                  <c:v>-4</c:v>
                </c:pt>
                <c:pt idx="7">
                  <c:v>-4.5</c:v>
                </c:pt>
                <c:pt idx="8">
                  <c:v>-5</c:v>
                </c:pt>
                <c:pt idx="9">
                  <c:v>-5.5</c:v>
                </c:pt>
                <c:pt idx="10">
                  <c:v>-6</c:v>
                </c:pt>
                <c:pt idx="11">
                  <c:v>-6.5</c:v>
                </c:pt>
                <c:pt idx="12">
                  <c:v>-7</c:v>
                </c:pt>
                <c:pt idx="13">
                  <c:v>-7.5</c:v>
                </c:pt>
                <c:pt idx="14">
                  <c:v>-8</c:v>
                </c:pt>
                <c:pt idx="15">
                  <c:v>-8.5</c:v>
                </c:pt>
                <c:pt idx="16">
                  <c:v>-9</c:v>
                </c:pt>
                <c:pt idx="17">
                  <c:v>-9.5</c:v>
                </c:pt>
                <c:pt idx="18">
                  <c:v>-10</c:v>
                </c:pt>
              </c:numCache>
            </c:numRef>
          </c:cat>
          <c:val>
            <c:numRef>
              <c:f>Sheet3!$C$45:$U$45</c:f>
              <c:numCache>
                <c:formatCode>0.0000</c:formatCode>
                <c:ptCount val="19"/>
                <c:pt idx="0">
                  <c:v>5.9108374836789067E-2</c:v>
                </c:pt>
                <c:pt idx="1">
                  <c:v>3.9405583224526045E-2</c:v>
                </c:pt>
                <c:pt idx="2">
                  <c:v>2.9554187418394533E-2</c:v>
                </c:pt>
                <c:pt idx="3">
                  <c:v>2.3643349934715625E-2</c:v>
                </c:pt>
                <c:pt idx="4">
                  <c:v>1.9702791612263022E-2</c:v>
                </c:pt>
                <c:pt idx="5">
                  <c:v>1.6888107096225447E-2</c:v>
                </c:pt>
                <c:pt idx="6">
                  <c:v>1.4777093709197267E-2</c:v>
                </c:pt>
                <c:pt idx="7">
                  <c:v>1.3135194408175347E-2</c:v>
                </c:pt>
                <c:pt idx="8">
                  <c:v>1.1821674967357813E-2</c:v>
                </c:pt>
                <c:pt idx="9">
                  <c:v>1.0746977243052559E-2</c:v>
                </c:pt>
                <c:pt idx="10">
                  <c:v>9.8513958061315111E-3</c:v>
                </c:pt>
                <c:pt idx="11">
                  <c:v>9.0935961287367788E-3</c:v>
                </c:pt>
                <c:pt idx="12">
                  <c:v>8.4440535481127236E-3</c:v>
                </c:pt>
                <c:pt idx="13">
                  <c:v>7.8811166449052096E-3</c:v>
                </c:pt>
                <c:pt idx="14">
                  <c:v>7.3885468545986334E-3</c:v>
                </c:pt>
                <c:pt idx="15">
                  <c:v>6.9539264513869487E-3</c:v>
                </c:pt>
                <c:pt idx="16">
                  <c:v>6.5675972040876735E-3</c:v>
                </c:pt>
                <c:pt idx="17">
                  <c:v>6.2219341933462168E-3</c:v>
                </c:pt>
                <c:pt idx="18">
                  <c:v>5.9108374836789063E-3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AB73-4A40-B5DD-05F74DBC1625}"/>
            </c:ext>
          </c:extLst>
        </c:ser>
        <c:ser>
          <c:idx val="2"/>
          <c:order val="3"/>
          <c:tx>
            <c:v>lower bound, mkt share = 2%</c:v>
          </c:tx>
          <c:spPr>
            <a:ln>
              <a:solidFill>
                <a:schemeClr val="accent1"/>
              </a:solidFill>
              <a:prstDash val="sysDot"/>
            </a:ln>
          </c:spPr>
          <c:marker>
            <c:spPr>
              <a:noFill/>
              <a:ln>
                <a:noFill/>
              </a:ln>
            </c:spPr>
          </c:marker>
          <c:cat>
            <c:numRef>
              <c:f>Sheet3!$C$68:$U$68</c:f>
              <c:numCache>
                <c:formatCode>General</c:formatCode>
                <c:ptCount val="19"/>
                <c:pt idx="0">
                  <c:v>-1</c:v>
                </c:pt>
                <c:pt idx="1">
                  <c:v>-1.5</c:v>
                </c:pt>
                <c:pt idx="2">
                  <c:v>-2</c:v>
                </c:pt>
                <c:pt idx="3">
                  <c:v>-2.5</c:v>
                </c:pt>
                <c:pt idx="4">
                  <c:v>-3</c:v>
                </c:pt>
                <c:pt idx="5">
                  <c:v>-3.5</c:v>
                </c:pt>
                <c:pt idx="6">
                  <c:v>-4</c:v>
                </c:pt>
                <c:pt idx="7">
                  <c:v>-4.5</c:v>
                </c:pt>
                <c:pt idx="8">
                  <c:v>-5</c:v>
                </c:pt>
                <c:pt idx="9">
                  <c:v>-5.5</c:v>
                </c:pt>
                <c:pt idx="10">
                  <c:v>-6</c:v>
                </c:pt>
                <c:pt idx="11">
                  <c:v>-6.5</c:v>
                </c:pt>
                <c:pt idx="12">
                  <c:v>-7</c:v>
                </c:pt>
                <c:pt idx="13">
                  <c:v>-7.5</c:v>
                </c:pt>
                <c:pt idx="14">
                  <c:v>-8</c:v>
                </c:pt>
                <c:pt idx="15">
                  <c:v>-8.5</c:v>
                </c:pt>
                <c:pt idx="16">
                  <c:v>-9</c:v>
                </c:pt>
                <c:pt idx="17">
                  <c:v>-9.5</c:v>
                </c:pt>
                <c:pt idx="18">
                  <c:v>-10</c:v>
                </c:pt>
              </c:numCache>
            </c:numRef>
          </c:cat>
          <c:val>
            <c:numRef>
              <c:f>Sheet3!$C$65:$U$65</c:f>
              <c:numCache>
                <c:formatCode>0.0000</c:formatCode>
                <c:ptCount val="19"/>
                <c:pt idx="0">
                  <c:v>-5.9108374836789067E-2</c:v>
                </c:pt>
                <c:pt idx="1">
                  <c:v>-3.9405583224526045E-2</c:v>
                </c:pt>
                <c:pt idx="2">
                  <c:v>-2.9554187418394533E-2</c:v>
                </c:pt>
                <c:pt idx="3">
                  <c:v>-2.3643349934715625E-2</c:v>
                </c:pt>
                <c:pt idx="4">
                  <c:v>-1.9702791612263022E-2</c:v>
                </c:pt>
                <c:pt idx="5">
                  <c:v>-1.6888107096225447E-2</c:v>
                </c:pt>
                <c:pt idx="6">
                  <c:v>-1.4777093709197267E-2</c:v>
                </c:pt>
                <c:pt idx="7">
                  <c:v>-1.3135194408175347E-2</c:v>
                </c:pt>
                <c:pt idx="8">
                  <c:v>-1.1821674967357813E-2</c:v>
                </c:pt>
                <c:pt idx="9">
                  <c:v>-1.0746977243052559E-2</c:v>
                </c:pt>
                <c:pt idx="10">
                  <c:v>-9.8513958061315111E-3</c:v>
                </c:pt>
                <c:pt idx="11">
                  <c:v>-9.0935961287367788E-3</c:v>
                </c:pt>
                <c:pt idx="12">
                  <c:v>-8.4440535481127236E-3</c:v>
                </c:pt>
                <c:pt idx="13">
                  <c:v>-7.8811166449052096E-3</c:v>
                </c:pt>
                <c:pt idx="14">
                  <c:v>-7.3885468545986334E-3</c:v>
                </c:pt>
                <c:pt idx="15">
                  <c:v>-6.9539264513869487E-3</c:v>
                </c:pt>
                <c:pt idx="16">
                  <c:v>-6.5675972040876735E-3</c:v>
                </c:pt>
                <c:pt idx="17">
                  <c:v>-6.2219341933462168E-3</c:v>
                </c:pt>
                <c:pt idx="18">
                  <c:v>-5.9108374836789063E-3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AB73-4A40-B5DD-05F74DBC1625}"/>
            </c:ext>
          </c:extLst>
        </c:ser>
        <c:ser>
          <c:idx val="4"/>
          <c:order val="4"/>
          <c:tx>
            <c:v>upper bound, mkt share = 5%</c:v>
          </c:tx>
          <c:spPr>
            <a:ln>
              <a:solidFill>
                <a:schemeClr val="accent3"/>
              </a:solidFill>
            </a:ln>
          </c:spPr>
          <c:marker>
            <c:symbol val="triangle"/>
            <c:size val="10"/>
            <c:spPr>
              <a:noFill/>
              <a:ln>
                <a:noFill/>
              </a:ln>
            </c:spPr>
          </c:marker>
          <c:dPt>
            <c:idx val="6"/>
            <c:bubble3D val="0"/>
          </c:dPt>
          <c:dPt>
            <c:idx val="7"/>
            <c:bubble3D val="0"/>
          </c:dPt>
          <c:dPt>
            <c:idx val="8"/>
            <c:bubble3D val="0"/>
          </c:dPt>
          <c:dPt>
            <c:idx val="9"/>
            <c:bubble3D val="0"/>
          </c:dPt>
          <c:dPt>
            <c:idx val="10"/>
            <c:bubble3D val="0"/>
          </c:dPt>
          <c:dPt>
            <c:idx val="11"/>
            <c:bubble3D val="0"/>
          </c:dPt>
          <c:dPt>
            <c:idx val="12"/>
            <c:bubble3D val="0"/>
          </c:dPt>
          <c:dPt>
            <c:idx val="13"/>
            <c:bubble3D val="0"/>
          </c:dPt>
          <c:dPt>
            <c:idx val="14"/>
            <c:bubble3D val="0"/>
          </c:dPt>
          <c:dPt>
            <c:idx val="15"/>
            <c:bubble3D val="0"/>
          </c:dPt>
          <c:dPt>
            <c:idx val="16"/>
            <c:bubble3D val="0"/>
          </c:dPt>
          <c:dPt>
            <c:idx val="17"/>
            <c:bubble3D val="0"/>
          </c:dPt>
          <c:dPt>
            <c:idx val="18"/>
            <c:bubble3D val="0"/>
          </c:dPt>
          <c:cat>
            <c:numRef>
              <c:f>Sheet3!$C$68:$U$68</c:f>
              <c:numCache>
                <c:formatCode>General</c:formatCode>
                <c:ptCount val="19"/>
                <c:pt idx="0">
                  <c:v>-1</c:v>
                </c:pt>
                <c:pt idx="1">
                  <c:v>-1.5</c:v>
                </c:pt>
                <c:pt idx="2">
                  <c:v>-2</c:v>
                </c:pt>
                <c:pt idx="3">
                  <c:v>-2.5</c:v>
                </c:pt>
                <c:pt idx="4">
                  <c:v>-3</c:v>
                </c:pt>
                <c:pt idx="5">
                  <c:v>-3.5</c:v>
                </c:pt>
                <c:pt idx="6">
                  <c:v>-4</c:v>
                </c:pt>
                <c:pt idx="7">
                  <c:v>-4.5</c:v>
                </c:pt>
                <c:pt idx="8">
                  <c:v>-5</c:v>
                </c:pt>
                <c:pt idx="9">
                  <c:v>-5.5</c:v>
                </c:pt>
                <c:pt idx="10">
                  <c:v>-6</c:v>
                </c:pt>
                <c:pt idx="11">
                  <c:v>-6.5</c:v>
                </c:pt>
                <c:pt idx="12">
                  <c:v>-7</c:v>
                </c:pt>
                <c:pt idx="13">
                  <c:v>-7.5</c:v>
                </c:pt>
                <c:pt idx="14">
                  <c:v>-8</c:v>
                </c:pt>
                <c:pt idx="15">
                  <c:v>-8.5</c:v>
                </c:pt>
                <c:pt idx="16">
                  <c:v>-9</c:v>
                </c:pt>
                <c:pt idx="17">
                  <c:v>-9.5</c:v>
                </c:pt>
                <c:pt idx="18">
                  <c:v>-10</c:v>
                </c:pt>
              </c:numCache>
            </c:numRef>
          </c:cat>
          <c:val>
            <c:numRef>
              <c:f>Sheet3!$C$69:$U$69</c:f>
              <c:numCache>
                <c:formatCode>0.0000</c:formatCode>
                <c:ptCount val="19"/>
                <c:pt idx="0">
                  <c:v>0.14777093709197264</c:v>
                </c:pt>
                <c:pt idx="1">
                  <c:v>9.8513958061315104E-2</c:v>
                </c:pt>
                <c:pt idx="2">
                  <c:v>7.3885468545986321E-2</c:v>
                </c:pt>
                <c:pt idx="3">
                  <c:v>5.9108374836789053E-2</c:v>
                </c:pt>
                <c:pt idx="4">
                  <c:v>4.9256979030657552E-2</c:v>
                </c:pt>
                <c:pt idx="5">
                  <c:v>4.2220267740563616E-2</c:v>
                </c:pt>
                <c:pt idx="6">
                  <c:v>3.6942734272993161E-2</c:v>
                </c:pt>
                <c:pt idx="7">
                  <c:v>3.2837986020438366E-2</c:v>
                </c:pt>
                <c:pt idx="8">
                  <c:v>2.9554187418394526E-2</c:v>
                </c:pt>
                <c:pt idx="9">
                  <c:v>2.6867443107631391E-2</c:v>
                </c:pt>
                <c:pt idx="10">
                  <c:v>2.4628489515328776E-2</c:v>
                </c:pt>
                <c:pt idx="11">
                  <c:v>2.2733990321841945E-2</c:v>
                </c:pt>
                <c:pt idx="12">
                  <c:v>2.1110133870281808E-2</c:v>
                </c:pt>
                <c:pt idx="13">
                  <c:v>1.9702791612263022E-2</c:v>
                </c:pt>
                <c:pt idx="14">
                  <c:v>1.847136713649658E-2</c:v>
                </c:pt>
                <c:pt idx="15">
                  <c:v>1.738481612846737E-2</c:v>
                </c:pt>
                <c:pt idx="16">
                  <c:v>1.6418993010219183E-2</c:v>
                </c:pt>
                <c:pt idx="17">
                  <c:v>1.5554835483365542E-2</c:v>
                </c:pt>
                <c:pt idx="18">
                  <c:v>1.4777093709197263E-2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AB73-4A40-B5DD-05F74DBC1625}"/>
            </c:ext>
          </c:extLst>
        </c:ser>
        <c:ser>
          <c:idx val="5"/>
          <c:order val="5"/>
          <c:tx>
            <c:v>lower bound, mkt share = 5%</c:v>
          </c:tx>
          <c:spPr>
            <a:ln>
              <a:solidFill>
                <a:schemeClr val="accent3"/>
              </a:solidFill>
              <a:prstDash val="sysDot"/>
            </a:ln>
          </c:spPr>
          <c:marker>
            <c:spPr>
              <a:noFill/>
              <a:ln>
                <a:noFill/>
              </a:ln>
            </c:spPr>
          </c:marker>
          <c:cat>
            <c:numRef>
              <c:f>Sheet3!$C$68:$U$68</c:f>
              <c:numCache>
                <c:formatCode>General</c:formatCode>
                <c:ptCount val="19"/>
                <c:pt idx="0">
                  <c:v>-1</c:v>
                </c:pt>
                <c:pt idx="1">
                  <c:v>-1.5</c:v>
                </c:pt>
                <c:pt idx="2">
                  <c:v>-2</c:v>
                </c:pt>
                <c:pt idx="3">
                  <c:v>-2.5</c:v>
                </c:pt>
                <c:pt idx="4">
                  <c:v>-3</c:v>
                </c:pt>
                <c:pt idx="5">
                  <c:v>-3.5</c:v>
                </c:pt>
                <c:pt idx="6">
                  <c:v>-4</c:v>
                </c:pt>
                <c:pt idx="7">
                  <c:v>-4.5</c:v>
                </c:pt>
                <c:pt idx="8">
                  <c:v>-5</c:v>
                </c:pt>
                <c:pt idx="9">
                  <c:v>-5.5</c:v>
                </c:pt>
                <c:pt idx="10">
                  <c:v>-6</c:v>
                </c:pt>
                <c:pt idx="11">
                  <c:v>-6.5</c:v>
                </c:pt>
                <c:pt idx="12">
                  <c:v>-7</c:v>
                </c:pt>
                <c:pt idx="13">
                  <c:v>-7.5</c:v>
                </c:pt>
                <c:pt idx="14">
                  <c:v>-8</c:v>
                </c:pt>
                <c:pt idx="15">
                  <c:v>-8.5</c:v>
                </c:pt>
                <c:pt idx="16">
                  <c:v>-9</c:v>
                </c:pt>
                <c:pt idx="17">
                  <c:v>-9.5</c:v>
                </c:pt>
                <c:pt idx="18">
                  <c:v>-10</c:v>
                </c:pt>
              </c:numCache>
            </c:numRef>
          </c:cat>
          <c:val>
            <c:numRef>
              <c:f>Sheet3!$C$89:$U$89</c:f>
              <c:numCache>
                <c:formatCode>0.0000</c:formatCode>
                <c:ptCount val="19"/>
                <c:pt idx="0">
                  <c:v>-0.14777093709197264</c:v>
                </c:pt>
                <c:pt idx="1">
                  <c:v>-9.8513958061315104E-2</c:v>
                </c:pt>
                <c:pt idx="2">
                  <c:v>-7.3885468545986321E-2</c:v>
                </c:pt>
                <c:pt idx="3">
                  <c:v>-5.9108374836789053E-2</c:v>
                </c:pt>
                <c:pt idx="4">
                  <c:v>-4.9256979030657552E-2</c:v>
                </c:pt>
                <c:pt idx="5">
                  <c:v>-4.2220267740563616E-2</c:v>
                </c:pt>
                <c:pt idx="6">
                  <c:v>-3.6942734272993161E-2</c:v>
                </c:pt>
                <c:pt idx="7">
                  <c:v>-3.2837986020438366E-2</c:v>
                </c:pt>
                <c:pt idx="8">
                  <c:v>-2.9554187418394526E-2</c:v>
                </c:pt>
                <c:pt idx="9">
                  <c:v>-2.6867443107631391E-2</c:v>
                </c:pt>
                <c:pt idx="10">
                  <c:v>-2.4628489515328776E-2</c:v>
                </c:pt>
                <c:pt idx="11">
                  <c:v>-2.2733990321841945E-2</c:v>
                </c:pt>
                <c:pt idx="12">
                  <c:v>-2.1110133870281808E-2</c:v>
                </c:pt>
                <c:pt idx="13">
                  <c:v>-1.9702791612263022E-2</c:v>
                </c:pt>
                <c:pt idx="14">
                  <c:v>-1.847136713649658E-2</c:v>
                </c:pt>
                <c:pt idx="15">
                  <c:v>-1.738481612846737E-2</c:v>
                </c:pt>
                <c:pt idx="16">
                  <c:v>-1.6418993010219183E-2</c:v>
                </c:pt>
                <c:pt idx="17">
                  <c:v>-1.5554835483365542E-2</c:v>
                </c:pt>
                <c:pt idx="18">
                  <c:v>-1.4777093709197263E-2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AB73-4A40-B5DD-05F74DBC16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8695744"/>
        <c:axId val="798697424"/>
      </c:lineChart>
      <c:catAx>
        <c:axId val="798695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Own-Price Elasticity</a:t>
                </a:r>
              </a:p>
              <a:p>
                <a:pPr>
                  <a:defRPr/>
                </a:pPr>
                <a:r>
                  <a:rPr lang="en-US"/>
                  <a:t> </a:t>
                </a:r>
              </a:p>
            </c:rich>
          </c:tx>
          <c:layout>
            <c:manualLayout>
              <c:xMode val="edge"/>
              <c:yMode val="edge"/>
              <c:x val="0.45465915864102646"/>
              <c:y val="0.85905941982905343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798697424"/>
        <c:crosses val="autoZero"/>
        <c:auto val="1"/>
        <c:lblAlgn val="ctr"/>
        <c:lblOffset val="100"/>
        <c:noMultiLvlLbl val="0"/>
      </c:catAx>
      <c:valAx>
        <c:axId val="7986974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Upper and Lower Bias</a:t>
                </a:r>
                <a:r>
                  <a:rPr lang="en-US" baseline="0"/>
                  <a:t> on m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9.8000862284145299E-3"/>
              <c:y val="0.18926309686348589"/>
            </c:manualLayout>
          </c:layout>
          <c:overlay val="0"/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79869574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4317156570568124"/>
          <c:y val="4.7893654029588346E-2"/>
          <c:w val="0.30436333406531357"/>
          <c:h val="0.36099425814053526"/>
        </c:manualLayout>
      </c:layout>
      <c:overlay val="0"/>
    </c:legend>
    <c:plotVisOnly val="1"/>
    <c:dispBlanksAs val="gap"/>
    <c:showDLblsOverMax val="0"/>
    <c:extLst/>
  </c:chart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50800</xdr:colOff>
      <xdr:row>70</xdr:row>
      <xdr:rowOff>190500</xdr:rowOff>
    </xdr:from>
    <xdr:to>
      <xdr:col>19</xdr:col>
      <xdr:colOff>609600</xdr:colOff>
      <xdr:row>97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56B07A-6EC3-504E-B4E2-3717EB2F6D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38100</xdr:colOff>
      <xdr:row>70</xdr:row>
      <xdr:rowOff>177800</xdr:rowOff>
    </xdr:from>
    <xdr:to>
      <xdr:col>19</xdr:col>
      <xdr:colOff>596900</xdr:colOff>
      <xdr:row>97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56B07A-6EC3-504E-B4E2-3717EB2F6D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50800</xdr:colOff>
      <xdr:row>70</xdr:row>
      <xdr:rowOff>190500</xdr:rowOff>
    </xdr:from>
    <xdr:to>
      <xdr:col>19</xdr:col>
      <xdr:colOff>609600</xdr:colOff>
      <xdr:row>97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BFFC7C1-5854-064C-B817-AC0D5F85F6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546100</xdr:colOff>
      <xdr:row>113</xdr:row>
      <xdr:rowOff>190500</xdr:rowOff>
    </xdr:from>
    <xdr:to>
      <xdr:col>18</xdr:col>
      <xdr:colOff>190500</xdr:colOff>
      <xdr:row>140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3B865A-4029-FF42-AA42-4BA83DD877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DC6F7-2343-E649-9F33-3B2FDB9E7CA5}">
  <dimension ref="A1:W69"/>
  <sheetViews>
    <sheetView topLeftCell="F46" workbookViewId="0">
      <selection activeCell="Y59" sqref="Y59"/>
    </sheetView>
  </sheetViews>
  <sheetFormatPr baseColWidth="10" defaultRowHeight="16"/>
  <sheetData>
    <row r="1" spans="1:5">
      <c r="A1" t="s">
        <v>4</v>
      </c>
    </row>
    <row r="2" spans="1:5">
      <c r="A2" t="s">
        <v>8</v>
      </c>
    </row>
    <row r="4" spans="1:5">
      <c r="A4" t="s">
        <v>1</v>
      </c>
      <c r="C4">
        <v>-0.22600000000000001</v>
      </c>
    </row>
    <row r="5" spans="1:5">
      <c r="A5" t="s">
        <v>9</v>
      </c>
      <c r="C5">
        <v>-2.0739999999999998</v>
      </c>
    </row>
    <row r="6" spans="1:5">
      <c r="A6" t="s">
        <v>12</v>
      </c>
      <c r="C6" s="1">
        <v>0.05</v>
      </c>
      <c r="D6" t="s">
        <v>14</v>
      </c>
      <c r="E6">
        <f>1/(1+C6)</f>
        <v>0.95238095238095233</v>
      </c>
    </row>
    <row r="7" spans="1:5">
      <c r="A7" t="s">
        <v>13</v>
      </c>
      <c r="C7">
        <v>12</v>
      </c>
    </row>
    <row r="10" spans="1:5">
      <c r="A10" t="s">
        <v>7</v>
      </c>
      <c r="C10">
        <v>2.30321E-2</v>
      </c>
    </row>
    <row r="11" spans="1:5">
      <c r="A11" t="s">
        <v>6</v>
      </c>
      <c r="C11">
        <v>13</v>
      </c>
    </row>
    <row r="12" spans="1:5">
      <c r="A12" t="s">
        <v>5</v>
      </c>
      <c r="C12">
        <v>-3</v>
      </c>
    </row>
    <row r="13" spans="1:5">
      <c r="A13" t="s">
        <v>2</v>
      </c>
      <c r="C13">
        <v>0.3</v>
      </c>
    </row>
    <row r="14" spans="1:5">
      <c r="A14" t="s">
        <v>3</v>
      </c>
    </row>
    <row r="15" spans="1:5">
      <c r="A15" t="s">
        <v>1</v>
      </c>
    </row>
    <row r="18" spans="1:23">
      <c r="A18" t="s">
        <v>10</v>
      </c>
    </row>
    <row r="19" spans="1:23">
      <c r="C19" t="s">
        <v>0</v>
      </c>
    </row>
    <row r="20" spans="1:23">
      <c r="C20">
        <v>0.01</v>
      </c>
      <c r="D20">
        <v>0.05</v>
      </c>
      <c r="E20">
        <v>0.1</v>
      </c>
      <c r="F20">
        <v>0.2</v>
      </c>
      <c r="G20">
        <v>0.25</v>
      </c>
      <c r="H20">
        <v>0.3</v>
      </c>
      <c r="I20">
        <v>0.35</v>
      </c>
      <c r="J20">
        <v>0.4</v>
      </c>
      <c r="K20">
        <v>0.45</v>
      </c>
      <c r="L20">
        <v>0.5</v>
      </c>
      <c r="M20">
        <v>0.55000000000000004</v>
      </c>
      <c r="N20">
        <v>0.6</v>
      </c>
      <c r="O20">
        <v>0.65</v>
      </c>
      <c r="P20">
        <v>0.7</v>
      </c>
      <c r="Q20">
        <v>0.75</v>
      </c>
      <c r="R20">
        <v>0.8</v>
      </c>
      <c r="S20">
        <v>0.85</v>
      </c>
      <c r="T20">
        <v>0.9</v>
      </c>
      <c r="U20">
        <v>0.95</v>
      </c>
      <c r="V20">
        <v>0.99</v>
      </c>
      <c r="W20">
        <v>1</v>
      </c>
    </row>
    <row r="21" spans="1:23">
      <c r="A21" t="s">
        <v>2</v>
      </c>
      <c r="B21">
        <v>-1</v>
      </c>
      <c r="C21">
        <f>$C$12/($C$11*(1/C$20 + $C$10*((C$20-1)/C$20 -0.5*(1+$B21))))</f>
        <v>-2.3615396120254578E-3</v>
      </c>
      <c r="D21">
        <f>$C$12/($C$11*(1/D$20 + $C$10*((D$20-1)/D$20 -0.5*(1+$B21))))</f>
        <v>-1.1796576470951304E-2</v>
      </c>
      <c r="E21">
        <f t="shared" ref="D21:W33" si="0">$C$12/($C$11*(1/E$20 + $C$10*((E$20-1)/E$20 -0.5*(1+$B21))))</f>
        <v>-2.3565407823501579E-2</v>
      </c>
      <c r="F21">
        <f t="shared" si="0"/>
        <v>-4.7020225787738776E-2</v>
      </c>
      <c r="G21">
        <f t="shared" si="0"/>
        <v>-5.8706406562244393E-2</v>
      </c>
      <c r="H21">
        <f t="shared" si="0"/>
        <v>-7.0365230549344113E-2</v>
      </c>
      <c r="I21">
        <f t="shared" si="0"/>
        <v>-8.1996793698118131E-2</v>
      </c>
      <c r="J21">
        <f t="shared" si="0"/>
        <v>-9.3601191509471493E-2</v>
      </c>
      <c r="K21">
        <f t="shared" si="0"/>
        <v>-0.10517851903874764</v>
      </c>
      <c r="L21">
        <f t="shared" si="0"/>
        <v>-0.11672887089832404</v>
      </c>
      <c r="M21">
        <f t="shared" si="0"/>
        <v>-0.12825234126018939</v>
      </c>
      <c r="N21">
        <f t="shared" si="0"/>
        <v>-0.13974902385850302</v>
      </c>
      <c r="O21">
        <f t="shared" si="0"/>
        <v>-0.15121901199213644</v>
      </c>
      <c r="P21">
        <f t="shared" si="0"/>
        <v>-0.16266239852719702</v>
      </c>
      <c r="Q21">
        <f t="shared" si="0"/>
        <v>-0.17407927589953451</v>
      </c>
      <c r="R21">
        <f t="shared" si="0"/>
        <v>-0.18546973611722975</v>
      </c>
      <c r="S21">
        <f t="shared" si="0"/>
        <v>-0.19683387076306644</v>
      </c>
      <c r="T21">
        <f t="shared" si="0"/>
        <v>-0.20817177099698567</v>
      </c>
      <c r="U21">
        <f t="shared" si="0"/>
        <v>-0.21948352755852327</v>
      </c>
      <c r="V21">
        <f t="shared" si="0"/>
        <v>-0.22851417007370398</v>
      </c>
      <c r="W21">
        <f t="shared" si="0"/>
        <v>-0.23076923076923078</v>
      </c>
    </row>
    <row r="22" spans="1:23">
      <c r="B22">
        <v>-0.9</v>
      </c>
      <c r="C22">
        <f t="shared" ref="C22:R42" si="1">$C$12/($C$11*(1/C$20 + $C$10*((C$20-1)/C$20 -0.5*(1+$B22))))</f>
        <v>-2.3615674425394337E-3</v>
      </c>
      <c r="D22">
        <f t="shared" si="0"/>
        <v>-1.1797270956448749E-2</v>
      </c>
      <c r="E22">
        <f t="shared" si="0"/>
        <v>-2.3568179398498441E-2</v>
      </c>
      <c r="F22">
        <f t="shared" si="0"/>
        <v>-4.7031261413813523E-2</v>
      </c>
      <c r="G22">
        <f t="shared" si="0"/>
        <v>-5.8723610342456163E-2</v>
      </c>
      <c r="H22">
        <f t="shared" si="0"/>
        <v>-7.0389947471822756E-2</v>
      </c>
      <c r="I22">
        <f t="shared" si="0"/>
        <v>-8.2030359507576409E-2</v>
      </c>
      <c r="J22">
        <f t="shared" si="0"/>
        <v>-9.3644932770450925E-2</v>
      </c>
      <c r="K22">
        <f t="shared" si="0"/>
        <v>-0.10523375319838454</v>
      </c>
      <c r="L22">
        <f t="shared" si="0"/>
        <v>-0.11679690634863944</v>
      </c>
      <c r="M22">
        <f t="shared" si="0"/>
        <v>-0.12833447739990739</v>
      </c>
      <c r="N22">
        <f t="shared" si="0"/>
        <v>-0.13984655115440106</v>
      </c>
      <c r="O22">
        <f t="shared" si="0"/>
        <v>-0.15133321203993202</v>
      </c>
      <c r="P22">
        <f t="shared" si="0"/>
        <v>-0.16279454411197439</v>
      </c>
      <c r="Q22">
        <f t="shared" si="0"/>
        <v>-0.17423063105571537</v>
      </c>
      <c r="R22">
        <f t="shared" si="0"/>
        <v>-0.18564155618809175</v>
      </c>
      <c r="S22">
        <f t="shared" si="0"/>
        <v>-0.19702740245981359</v>
      </c>
      <c r="T22">
        <f t="shared" si="0"/>
        <v>-0.20838825245737411</v>
      </c>
      <c r="U22">
        <f t="shared" si="0"/>
        <v>-0.21972418840504621</v>
      </c>
      <c r="V22">
        <f t="shared" si="0"/>
        <v>-0.2287750540719504</v>
      </c>
      <c r="W22">
        <f t="shared" si="0"/>
        <v>-0.23103529216686661</v>
      </c>
    </row>
    <row r="23" spans="1:23">
      <c r="B23">
        <v>-0.8</v>
      </c>
      <c r="C23">
        <f t="shared" si="1"/>
        <v>-2.361595273709377E-3</v>
      </c>
      <c r="D23">
        <f t="shared" si="0"/>
        <v>-1.1797965523722208E-2</v>
      </c>
      <c r="E23">
        <f t="shared" si="0"/>
        <v>-2.3570951625512995E-2</v>
      </c>
      <c r="F23">
        <f t="shared" si="0"/>
        <v>-4.7042302221217379E-2</v>
      </c>
      <c r="G23">
        <f t="shared" si="0"/>
        <v>-5.8740824208681701E-2</v>
      </c>
      <c r="H23">
        <f t="shared" si="0"/>
        <v>-7.0414681764838657E-2</v>
      </c>
      <c r="I23">
        <f t="shared" si="0"/>
        <v>-8.2063952808962309E-2</v>
      </c>
      <c r="J23">
        <f t="shared" si="0"/>
        <v>-9.3688714932457659E-2</v>
      </c>
      <c r="K23">
        <f t="shared" si="0"/>
        <v>-0.10528904540058345</v>
      </c>
      <c r="L23">
        <f t="shared" si="0"/>
        <v>-0.11686502115416403</v>
      </c>
      <c r="M23">
        <f t="shared" si="0"/>
        <v>-0.12841671881129035</v>
      </c>
      <c r="N23">
        <f t="shared" si="0"/>
        <v>-0.13994421466901039</v>
      </c>
      <c r="O23">
        <f t="shared" si="0"/>
        <v>-0.15144758470500899</v>
      </c>
      <c r="P23">
        <f t="shared" si="0"/>
        <v>-0.16292690457927686</v>
      </c>
      <c r="Q23">
        <f t="shared" si="0"/>
        <v>-0.17438224963576979</v>
      </c>
      <c r="R23">
        <f t="shared" si="0"/>
        <v>-0.18581369490405655</v>
      </c>
      <c r="S23">
        <f t="shared" si="0"/>
        <v>-0.19722131510095728</v>
      </c>
      <c r="T23">
        <f t="shared" si="0"/>
        <v>-0.20860518463217137</v>
      </c>
      <c r="U23">
        <f t="shared" si="0"/>
        <v>-0.2199653775938949</v>
      </c>
      <c r="V23">
        <f t="shared" si="0"/>
        <v>-0.22903653442928296</v>
      </c>
      <c r="W23">
        <f t="shared" si="0"/>
        <v>-0.23130196777442852</v>
      </c>
    </row>
    <row r="24" spans="1:23">
      <c r="B24">
        <v>-0.7</v>
      </c>
      <c r="C24">
        <f t="shared" si="1"/>
        <v>-2.3616231055353112E-3</v>
      </c>
      <c r="D24">
        <f t="shared" si="0"/>
        <v>-1.1798660172786126E-2</v>
      </c>
      <c r="E24">
        <f t="shared" si="0"/>
        <v>-2.3573724504775368E-2</v>
      </c>
      <c r="F24">
        <f t="shared" si="0"/>
        <v>-4.7053348213600243E-2</v>
      </c>
      <c r="G24">
        <f t="shared" si="0"/>
        <v>-5.8758048169793242E-2</v>
      </c>
      <c r="H24">
        <f t="shared" si="0"/>
        <v>-7.0439433446709762E-2</v>
      </c>
      <c r="I24">
        <f t="shared" si="0"/>
        <v>-8.2097573636065388E-2</v>
      </c>
      <c r="J24">
        <f t="shared" si="0"/>
        <v>-9.3732538052886311E-2</v>
      </c>
      <c r="K24">
        <f t="shared" si="0"/>
        <v>-0.10534439573688313</v>
      </c>
      <c r="L24">
        <f t="shared" si="0"/>
        <v>-0.11693321545381635</v>
      </c>
      <c r="M24">
        <f t="shared" si="0"/>
        <v>-0.12849906569685388</v>
      </c>
      <c r="N24">
        <f t="shared" si="0"/>
        <v>-0.14004201468792032</v>
      </c>
      <c r="O24">
        <f t="shared" si="0"/>
        <v>-0.15156213037903862</v>
      </c>
      <c r="P24">
        <f t="shared" si="0"/>
        <v>-0.16305948045366303</v>
      </c>
      <c r="Q24">
        <f t="shared" si="0"/>
        <v>-0.17453413232800513</v>
      </c>
      <c r="R24">
        <f t="shared" si="0"/>
        <v>-0.18598615315235109</v>
      </c>
      <c r="S24">
        <f t="shared" si="0"/>
        <v>-0.19741560981237191</v>
      </c>
      <c r="T24">
        <f t="shared" si="0"/>
        <v>-0.20882256893042536</v>
      </c>
      <c r="U24">
        <f t="shared" si="0"/>
        <v>-0.2202070968668505</v>
      </c>
      <c r="V24">
        <f t="shared" si="0"/>
        <v>-0.22929861319288222</v>
      </c>
      <c r="W24">
        <f t="shared" si="0"/>
        <v>-0.23156925972125464</v>
      </c>
    </row>
    <row r="25" spans="1:23">
      <c r="B25">
        <v>-0.6</v>
      </c>
      <c r="C25">
        <f t="shared" si="1"/>
        <v>-2.3616509380172592E-3</v>
      </c>
      <c r="D25">
        <f t="shared" si="0"/>
        <v>-1.1799354903654951E-2</v>
      </c>
      <c r="E25">
        <f t="shared" si="0"/>
        <v>-2.3576498036515764E-2</v>
      </c>
      <c r="F25">
        <f t="shared" si="0"/>
        <v>-4.7064399394615403E-2</v>
      </c>
      <c r="G25">
        <f t="shared" si="0"/>
        <v>-5.8775282234673473E-2</v>
      </c>
      <c r="H25">
        <f t="shared" si="0"/>
        <v>-7.0464202535779716E-2</v>
      </c>
      <c r="I25">
        <f t="shared" si="0"/>
        <v>-8.2131222022730571E-2</v>
      </c>
      <c r="J25">
        <f t="shared" si="0"/>
        <v>-9.3776402189238994E-2</v>
      </c>
      <c r="K25">
        <f t="shared" si="0"/>
        <v>-0.10539980429901487</v>
      </c>
      <c r="L25">
        <f t="shared" si="0"/>
        <v>-0.11700148938683935</v>
      </c>
      <c r="M25">
        <f t="shared" si="0"/>
        <v>-0.12858151825963327</v>
      </c>
      <c r="N25">
        <f t="shared" si="0"/>
        <v>-0.14013995149751918</v>
      </c>
      <c r="O25">
        <f t="shared" si="0"/>
        <v>-0.15167684945487825</v>
      </c>
      <c r="P25">
        <f t="shared" si="0"/>
        <v>-0.16319227226140032</v>
      </c>
      <c r="Q25">
        <f t="shared" si="0"/>
        <v>-0.17468627982312881</v>
      </c>
      <c r="R25">
        <f t="shared" si="0"/>
        <v>-0.18615893182349932</v>
      </c>
      <c r="S25">
        <f t="shared" si="0"/>
        <v>-0.19761028772437303</v>
      </c>
      <c r="T25">
        <f t="shared" si="0"/>
        <v>-0.20904040676706362</v>
      </c>
      <c r="U25">
        <f t="shared" si="0"/>
        <v>-0.22044934797335897</v>
      </c>
      <c r="V25">
        <f t="shared" si="0"/>
        <v>-0.22956129241930964</v>
      </c>
      <c r="W25">
        <f t="shared" si="0"/>
        <v>-0.23183717014653718</v>
      </c>
    </row>
    <row r="26" spans="1:23">
      <c r="B26">
        <v>-0.5</v>
      </c>
      <c r="C26">
        <f t="shared" si="1"/>
        <v>-2.3616787711552441E-3</v>
      </c>
      <c r="D26">
        <f t="shared" si="0"/>
        <v>-1.1800049716343134E-2</v>
      </c>
      <c r="E26">
        <f t="shared" si="0"/>
        <v>-2.3579272220964519E-2</v>
      </c>
      <c r="F26">
        <f t="shared" si="0"/>
        <v>-4.7075455767919612E-2</v>
      </c>
      <c r="G26">
        <f t="shared" si="0"/>
        <v>-5.8792526412215461E-2</v>
      </c>
      <c r="H26">
        <f t="shared" si="0"/>
        <v>-7.0488989050418019E-2</v>
      </c>
      <c r="I26">
        <f t="shared" si="0"/>
        <v>-8.2164898002858339E-2</v>
      </c>
      <c r="J26">
        <f t="shared" si="0"/>
        <v>-9.3820307399125488E-2</v>
      </c>
      <c r="K26">
        <f t="shared" si="0"/>
        <v>-0.1054552711789031</v>
      </c>
      <c r="L26">
        <f t="shared" si="0"/>
        <v>-0.11706984309280145</v>
      </c>
      <c r="M26">
        <f t="shared" si="0"/>
        <v>-0.12866407670318525</v>
      </c>
      <c r="N26">
        <f t="shared" si="0"/>
        <v>-0.14023802538499683</v>
      </c>
      <c r="O26">
        <f t="shared" si="0"/>
        <v>-0.15179174232657547</v>
      </c>
      <c r="P26">
        <f t="shared" si="0"/>
        <v>-0.16332528053047182</v>
      </c>
      <c r="Q26">
        <f t="shared" si="0"/>
        <v>-0.17483869281425879</v>
      </c>
      <c r="R26">
        <f t="shared" si="0"/>
        <v>-0.1863320318113374</v>
      </c>
      <c r="S26">
        <f t="shared" si="0"/>
        <v>-0.19780534997173913</v>
      </c>
      <c r="T26">
        <f t="shared" si="0"/>
        <v>-0.20925869956292376</v>
      </c>
      <c r="U26">
        <f t="shared" si="0"/>
        <v>-0.22069213267057278</v>
      </c>
      <c r="V26">
        <f t="shared" si="0"/>
        <v>-0.22982457417456126</v>
      </c>
      <c r="W26">
        <f t="shared" si="0"/>
        <v>-0.23210570119937934</v>
      </c>
    </row>
    <row r="27" spans="1:23">
      <c r="B27">
        <v>-0.4</v>
      </c>
      <c r="C27">
        <f t="shared" si="1"/>
        <v>-2.3617066049492889E-3</v>
      </c>
      <c r="D27">
        <f t="shared" si="0"/>
        <v>-1.1800744610865129E-2</v>
      </c>
      <c r="E27">
        <f t="shared" si="0"/>
        <v>-2.3582047058352065E-2</v>
      </c>
      <c r="F27">
        <f t="shared" si="0"/>
        <v>-4.7086517337173048E-2</v>
      </c>
      <c r="G27">
        <f t="shared" si="0"/>
        <v>-5.8809780711322729E-2</v>
      </c>
      <c r="H27">
        <f t="shared" si="0"/>
        <v>-7.051379300902004E-2</v>
      </c>
      <c r="I27">
        <f t="shared" si="0"/>
        <v>-8.2198601610404778E-2</v>
      </c>
      <c r="J27">
        <f t="shared" si="0"/>
        <v>-9.3864253740263526E-2</v>
      </c>
      <c r="K27">
        <f t="shared" si="0"/>
        <v>-0.10551079646866583</v>
      </c>
      <c r="L27">
        <f t="shared" si="0"/>
        <v>-0.11713827671159735</v>
      </c>
      <c r="M27">
        <f t="shared" si="0"/>
        <v>-0.1287467412315898</v>
      </c>
      <c r="N27">
        <f t="shared" si="0"/>
        <v>-0.14033623663834774</v>
      </c>
      <c r="O27">
        <f t="shared" si="0"/>
        <v>-0.15190680938937265</v>
      </c>
      <c r="P27">
        <f t="shared" si="0"/>
        <v>-0.16345850579058335</v>
      </c>
      <c r="Q27">
        <f t="shared" si="0"/>
        <v>-0.17499137199693413</v>
      </c>
      <c r="R27">
        <f t="shared" si="0"/>
        <v>-0.18650545401302895</v>
      </c>
      <c r="S27">
        <f t="shared" si="0"/>
        <v>-0.19800079769373369</v>
      </c>
      <c r="T27">
        <f t="shared" si="0"/>
        <v>-0.20947744874478458</v>
      </c>
      <c r="U27">
        <f t="shared" si="0"/>
        <v>-0.22093545272339385</v>
      </c>
      <c r="V27">
        <f t="shared" si="0"/>
        <v>-0.23008846053412188</v>
      </c>
      <c r="W27">
        <f t="shared" si="0"/>
        <v>-0.23237485503885286</v>
      </c>
    </row>
    <row r="28" spans="1:23">
      <c r="B28">
        <v>-0.3</v>
      </c>
      <c r="C28">
        <f t="shared" si="1"/>
        <v>-2.3617344393994182E-3</v>
      </c>
      <c r="D28">
        <f t="shared" si="0"/>
        <v>-1.1801439587235396E-2</v>
      </c>
      <c r="E28">
        <f t="shared" si="0"/>
        <v>-2.3584822548908934E-2</v>
      </c>
      <c r="F28">
        <f t="shared" si="0"/>
        <v>-4.7097584106039328E-2</v>
      </c>
      <c r="G28">
        <f t="shared" si="0"/>
        <v>-5.8827045140909265E-2</v>
      </c>
      <c r="H28">
        <f t="shared" si="0"/>
        <v>-7.0538614430006988E-2</v>
      </c>
      <c r="I28">
        <f t="shared" si="0"/>
        <v>-8.223233287938167E-2</v>
      </c>
      <c r="J28">
        <f t="shared" si="0"/>
        <v>-9.3908241270479004E-2</v>
      </c>
      <c r="K28">
        <f t="shared" si="0"/>
        <v>-0.10556638026061521</v>
      </c>
      <c r="L28">
        <f t="shared" si="0"/>
        <v>-0.11720679038344907</v>
      </c>
      <c r="M28">
        <f t="shared" si="0"/>
        <v>-0.12882951204945159</v>
      </c>
      <c r="N28">
        <f t="shared" si="0"/>
        <v>-0.14043458554637367</v>
      </c>
      <c r="O28">
        <f t="shared" si="0"/>
        <v>-0.15202205103971161</v>
      </c>
      <c r="P28">
        <f t="shared" si="0"/>
        <v>-0.16359194857317053</v>
      </c>
      <c r="Q28">
        <f t="shared" si="0"/>
        <v>-0.17514431806912556</v>
      </c>
      <c r="R28">
        <f t="shared" si="0"/>
        <v>-0.18667919932908092</v>
      </c>
      <c r="S28">
        <f t="shared" si="0"/>
        <v>-0.19819663203412741</v>
      </c>
      <c r="T28">
        <f t="shared" si="0"/>
        <v>-0.20969665574539703</v>
      </c>
      <c r="U28">
        <f t="shared" si="0"/>
        <v>-0.22117930990451604</v>
      </c>
      <c r="V28">
        <f t="shared" si="0"/>
        <v>-0.23035295358301966</v>
      </c>
      <c r="W28">
        <f t="shared" si="0"/>
        <v>-0.23264463383405604</v>
      </c>
    </row>
    <row r="29" spans="1:23">
      <c r="B29">
        <v>-0.2</v>
      </c>
      <c r="C29">
        <f t="shared" si="1"/>
        <v>-2.3617622745056538E-3</v>
      </c>
      <c r="D29">
        <f t="shared" si="0"/>
        <v>-1.1802134645468393E-2</v>
      </c>
      <c r="E29">
        <f t="shared" si="0"/>
        <v>-2.3587598692865794E-2</v>
      </c>
      <c r="F29">
        <f t="shared" si="0"/>
        <v>-4.7108656078185526E-2</v>
      </c>
      <c r="G29">
        <f t="shared" si="0"/>
        <v>-5.8844319709899513E-2</v>
      </c>
      <c r="H29">
        <f t="shared" si="0"/>
        <v>-7.0563453331826065E-2</v>
      </c>
      <c r="I29">
        <f t="shared" si="0"/>
        <v>-8.2266091843856706E-2</v>
      </c>
      <c r="J29">
        <f t="shared" si="0"/>
        <v>-9.3952270047706302E-2</v>
      </c>
      <c r="K29">
        <f t="shared" si="0"/>
        <v>-0.10562202264725801</v>
      </c>
      <c r="L29">
        <f t="shared" si="0"/>
        <v>-0.11727538424890685</v>
      </c>
      <c r="M29">
        <f t="shared" si="0"/>
        <v>-0.12891238936190186</v>
      </c>
      <c r="N29">
        <f t="shared" si="0"/>
        <v>-0.14053307239868648</v>
      </c>
      <c r="O29">
        <f t="shared" si="0"/>
        <v>-0.15213746767523814</v>
      </c>
      <c r="P29">
        <f t="shared" si="0"/>
        <v>-0.16372560941140571</v>
      </c>
      <c r="Q29">
        <f t="shared" si="0"/>
        <v>-0.17529753173124607</v>
      </c>
      <c r="R29">
        <f t="shared" si="0"/>
        <v>-0.18685326866335891</v>
      </c>
      <c r="S29">
        <f t="shared" si="0"/>
        <v>-0.19839285414122046</v>
      </c>
      <c r="T29">
        <f t="shared" si="0"/>
        <v>-0.20991632200351559</v>
      </c>
      <c r="U29">
        <f t="shared" si="0"/>
        <v>-0.22142370599446837</v>
      </c>
      <c r="V29">
        <f t="shared" si="0"/>
        <v>-0.23061805541588093</v>
      </c>
      <c r="W29">
        <f t="shared" si="0"/>
        <v>-0.23291503976417172</v>
      </c>
    </row>
    <row r="30" spans="1:23">
      <c r="B30">
        <v>-0.1</v>
      </c>
      <c r="C30">
        <f t="shared" si="1"/>
        <v>-2.361790110268019E-3</v>
      </c>
      <c r="D30">
        <f t="shared" si="0"/>
        <v>-1.1802829785578591E-2</v>
      </c>
      <c r="E30">
        <f t="shared" si="0"/>
        <v>-2.3590375490453397E-2</v>
      </c>
      <c r="F30">
        <f t="shared" si="0"/>
        <v>-4.7119733257282151E-2</v>
      </c>
      <c r="G30">
        <f t="shared" si="0"/>
        <v>-5.8861604427228403E-2</v>
      </c>
      <c r="H30">
        <f t="shared" si="0"/>
        <v>-7.0588309732950466E-2</v>
      </c>
      <c r="I30">
        <f t="shared" si="0"/>
        <v>-8.2299878537953522E-2</v>
      </c>
      <c r="J30">
        <f t="shared" si="0"/>
        <v>-9.3996340129988476E-2</v>
      </c>
      <c r="K30">
        <f t="shared" si="0"/>
        <v>-0.10567772372129609</v>
      </c>
      <c r="L30">
        <f t="shared" si="0"/>
        <v>-0.11734405844885021</v>
      </c>
      <c r="M30">
        <f t="shared" si="0"/>
        <v>-0.12899537337459996</v>
      </c>
      <c r="N30">
        <f t="shared" si="0"/>
        <v>-0.14063169748571108</v>
      </c>
      <c r="O30">
        <f t="shared" si="0"/>
        <v>-0.1522530596948064</v>
      </c>
      <c r="P30">
        <f t="shared" si="0"/>
        <v>-0.16385948884020515</v>
      </c>
      <c r="Q30">
        <f t="shared" si="0"/>
        <v>-0.17545101368616173</v>
      </c>
      <c r="R30">
        <f t="shared" si="0"/>
        <v>-0.18702766292310288</v>
      </c>
      <c r="S30">
        <f t="shared" si="0"/>
        <v>-0.19858946516786505</v>
      </c>
      <c r="T30">
        <f t="shared" si="0"/>
        <v>-0.21013644896392966</v>
      </c>
      <c r="U30">
        <f t="shared" si="0"/>
        <v>-0.22166864278165818</v>
      </c>
      <c r="V30">
        <f t="shared" si="0"/>
        <v>-0.23088376813698558</v>
      </c>
      <c r="W30">
        <f t="shared" si="0"/>
        <v>-0.23318607501852617</v>
      </c>
    </row>
    <row r="31" spans="1:23">
      <c r="B31">
        <v>0</v>
      </c>
      <c r="C31">
        <f t="shared" si="1"/>
        <v>-2.3618179466865373E-3</v>
      </c>
      <c r="D31">
        <f t="shared" si="0"/>
        <v>-1.1803525007580454E-2</v>
      </c>
      <c r="E31">
        <f t="shared" si="0"/>
        <v>-2.3593152941902607E-2</v>
      </c>
      <c r="F31">
        <f t="shared" si="0"/>
        <v>-4.7130815647003159E-2</v>
      </c>
      <c r="G31">
        <f t="shared" si="0"/>
        <v>-5.8878899301841391E-2</v>
      </c>
      <c r="H31">
        <f t="shared" si="0"/>
        <v>-7.0613183651879408E-2</v>
      </c>
      <c r="I31">
        <f t="shared" si="0"/>
        <v>-8.2333692995851804E-2</v>
      </c>
      <c r="J31">
        <f t="shared" si="0"/>
        <v>-9.4040451575477552E-2</v>
      </c>
      <c r="K31">
        <f t="shared" si="0"/>
        <v>-0.10573348357562706</v>
      </c>
      <c r="L31">
        <f t="shared" si="0"/>
        <v>-0.11741281312448879</v>
      </c>
      <c r="M31">
        <f t="shared" si="0"/>
        <v>-0.12907846429373526</v>
      </c>
      <c r="N31">
        <f t="shared" si="0"/>
        <v>-0.14073046109868823</v>
      </c>
      <c r="O31">
        <f t="shared" si="0"/>
        <v>-0.15236882749848379</v>
      </c>
      <c r="P31">
        <f t="shared" si="0"/>
        <v>-0.16399358739623626</v>
      </c>
      <c r="Q31">
        <f t="shared" si="0"/>
        <v>-0.17560476463920219</v>
      </c>
      <c r="R31">
        <f t="shared" si="0"/>
        <v>-0.18720238301894299</v>
      </c>
      <c r="S31">
        <f t="shared" si="0"/>
        <v>-0.19878646627148777</v>
      </c>
      <c r="T31">
        <f t="shared" si="0"/>
        <v>-0.21035703807749528</v>
      </c>
      <c r="U31">
        <f t="shared" si="0"/>
        <v>-0.22191412206241495</v>
      </c>
      <c r="V31">
        <f t="shared" si="0"/>
        <v>-0.23115009386032262</v>
      </c>
      <c r="W31">
        <f t="shared" si="0"/>
        <v>-0.23345774179664808</v>
      </c>
    </row>
    <row r="32" spans="1:23">
      <c r="B32">
        <v>0.1</v>
      </c>
      <c r="C32">
        <f t="shared" si="1"/>
        <v>-2.3618457837612321E-3</v>
      </c>
      <c r="D32">
        <f t="shared" si="0"/>
        <v>-1.1804220311488457E-2</v>
      </c>
      <c r="E32">
        <f t="shared" si="0"/>
        <v>-2.3595931047444417E-2</v>
      </c>
      <c r="F32">
        <f t="shared" si="0"/>
        <v>-4.7141903251025991E-2</v>
      </c>
      <c r="G32">
        <f t="shared" si="0"/>
        <v>-5.8896204342694408E-2</v>
      </c>
      <c r="H32">
        <f t="shared" si="0"/>
        <v>-7.0638075107138196E-2</v>
      </c>
      <c r="I32">
        <f t="shared" si="0"/>
        <v>-8.2367535251787513E-2</v>
      </c>
      <c r="J32">
        <f t="shared" si="0"/>
        <v>-9.4084604442434758E-2</v>
      </c>
      <c r="K32">
        <f t="shared" si="0"/>
        <v>-0.10578930230334459</v>
      </c>
      <c r="L32">
        <f t="shared" si="0"/>
        <v>-0.1174816484173634</v>
      </c>
      <c r="M32">
        <f t="shared" si="0"/>
        <v>-0.12916166232602858</v>
      </c>
      <c r="N32">
        <f t="shared" si="0"/>
        <v>-0.14082936352967731</v>
      </c>
      <c r="O32">
        <f t="shared" si="0"/>
        <v>-0.15248477148755532</v>
      </c>
      <c r="P32">
        <f t="shared" si="0"/>
        <v>-0.16412790561792462</v>
      </c>
      <c r="Q32">
        <f t="shared" si="0"/>
        <v>-0.17575878529817185</v>
      </c>
      <c r="R32">
        <f t="shared" si="0"/>
        <v>-0.18737742986491532</v>
      </c>
      <c r="S32">
        <f t="shared" si="0"/>
        <v>-0.19898385861411255</v>
      </c>
      <c r="T32">
        <f t="shared" si="0"/>
        <v>-0.21057809080116691</v>
      </c>
      <c r="U32">
        <f t="shared" si="0"/>
        <v>-0.22216014564103401</v>
      </c>
      <c r="V32">
        <f t="shared" si="0"/>
        <v>-0.23141703470964639</v>
      </c>
      <c r="W32">
        <f t="shared" si="0"/>
        <v>-0.23373004230832806</v>
      </c>
    </row>
    <row r="33" spans="1:23">
      <c r="B33">
        <v>0.2</v>
      </c>
      <c r="C33">
        <f t="shared" si="1"/>
        <v>-2.361873621492126E-3</v>
      </c>
      <c r="D33">
        <f t="shared" si="0"/>
        <v>-1.1804915697317071E-2</v>
      </c>
      <c r="E33">
        <f t="shared" si="0"/>
        <v>-2.3598709807309902E-2</v>
      </c>
      <c r="F33">
        <f t="shared" si="0"/>
        <v>-4.7152996073031528E-2</v>
      </c>
      <c r="G33">
        <f t="shared" si="0"/>
        <v>-5.8913519558753957E-2</v>
      </c>
      <c r="H33">
        <f t="shared" si="0"/>
        <v>-7.0662984117278282E-2</v>
      </c>
      <c r="I33">
        <f t="shared" si="0"/>
        <v>-8.240140534005283E-2</v>
      </c>
      <c r="J33">
        <f t="shared" si="0"/>
        <v>-9.4128798789230805E-2</v>
      </c>
      <c r="K33">
        <f t="shared" si="0"/>
        <v>-0.10584517999773911</v>
      </c>
      <c r="L33">
        <f t="shared" si="0"/>
        <v>-0.11755056446934695</v>
      </c>
      <c r="M33">
        <f t="shared" si="0"/>
        <v>-0.12924496767873417</v>
      </c>
      <c r="N33">
        <f t="shared" si="0"/>
        <v>-0.14092840507155943</v>
      </c>
      <c r="O33">
        <f t="shared" si="0"/>
        <v>-0.15260089206452837</v>
      </c>
      <c r="P33">
        <f t="shared" si="0"/>
        <v>-0.16426244404546114</v>
      </c>
      <c r="Q33">
        <f t="shared" si="0"/>
        <v>-0.17591307637336032</v>
      </c>
      <c r="R33">
        <f t="shared" si="0"/>
        <v>-0.18755280437847799</v>
      </c>
      <c r="S33">
        <f t="shared" ref="S33:W42" si="2">$C$12/($C$11*(1/S$20 + $C$10*((S$20-1)/S$20 -0.5*(1+$B33))))</f>
        <v>-0.19918164336238339</v>
      </c>
      <c r="T33">
        <f t="shared" si="2"/>
        <v>-0.21079960859802974</v>
      </c>
      <c r="U33">
        <f t="shared" si="2"/>
        <v>-0.22240671532982095</v>
      </c>
      <c r="V33">
        <f t="shared" si="2"/>
        <v>-0.23168459281853293</v>
      </c>
      <c r="W33">
        <f t="shared" si="2"/>
        <v>-0.2340029787736787</v>
      </c>
    </row>
    <row r="34" spans="1:23">
      <c r="B34">
        <v>0.3</v>
      </c>
      <c r="C34">
        <f t="shared" si="1"/>
        <v>-2.3619014598792428E-3</v>
      </c>
      <c r="D34">
        <f t="shared" si="1"/>
        <v>-1.1805611165080778E-2</v>
      </c>
      <c r="E34">
        <f t="shared" si="1"/>
        <v>-2.3601489221730259E-2</v>
      </c>
      <c r="F34">
        <f t="shared" si="1"/>
        <v>-4.7164094116704129E-2</v>
      </c>
      <c r="G34">
        <f t="shared" si="1"/>
        <v>-5.8930844958997045E-2</v>
      </c>
      <c r="H34">
        <f t="shared" si="1"/>
        <v>-7.0687910700877266E-2</v>
      </c>
      <c r="I34">
        <f t="shared" si="1"/>
        <v>-8.2435303294996404E-2</v>
      </c>
      <c r="J34">
        <f t="shared" si="1"/>
        <v>-9.4173034674346096E-2</v>
      </c>
      <c r="K34">
        <f t="shared" si="1"/>
        <v>-0.10590111675229824</v>
      </c>
      <c r="L34">
        <f t="shared" si="1"/>
        <v>-0.11761956142264546</v>
      </c>
      <c r="M34">
        <f t="shared" si="1"/>
        <v>-0.12932838055964127</v>
      </c>
      <c r="N34">
        <f t="shared" si="1"/>
        <v>-0.14102758601804008</v>
      </c>
      <c r="O34">
        <f t="shared" si="1"/>
        <v>-0.15271718963313741</v>
      </c>
      <c r="P34">
        <f t="shared" si="1"/>
        <v>-0.16439720322080956</v>
      </c>
      <c r="Q34">
        <f t="shared" si="1"/>
        <v>-0.17606763857755361</v>
      </c>
      <c r="R34">
        <f t="shared" si="1"/>
        <v>-0.18772850748052705</v>
      </c>
      <c r="S34">
        <f t="shared" si="2"/>
        <v>-0.19937982168758733</v>
      </c>
      <c r="T34">
        <f t="shared" si="2"/>
        <v>-0.21102159293733166</v>
      </c>
      <c r="U34">
        <f t="shared" si="2"/>
        <v>-0.22265383294913599</v>
      </c>
      <c r="V34">
        <f t="shared" si="2"/>
        <v>-0.23195277033043676</v>
      </c>
      <c r="W34">
        <f t="shared" si="2"/>
        <v>-0.2342765534231947</v>
      </c>
    </row>
    <row r="35" spans="1:23">
      <c r="B35">
        <v>0.4</v>
      </c>
      <c r="C35">
        <f t="shared" si="1"/>
        <v>-2.3619292989226059E-3</v>
      </c>
      <c r="D35">
        <f t="shared" si="1"/>
        <v>-1.180630671479406E-2</v>
      </c>
      <c r="E35">
        <f t="shared" si="1"/>
        <v>-2.3604269290936786E-2</v>
      </c>
      <c r="F35">
        <f t="shared" si="1"/>
        <v>-4.7175197385731588E-2</v>
      </c>
      <c r="G35">
        <f t="shared" si="1"/>
        <v>-5.8948180552411293E-2</v>
      </c>
      <c r="H35">
        <f t="shared" si="1"/>
        <v>-7.0712854876538972E-2</v>
      </c>
      <c r="I35">
        <f t="shared" si="1"/>
        <v>-8.2469229151023477E-2</v>
      </c>
      <c r="J35">
        <f t="shared" si="1"/>
        <v>-9.4217312156371053E-2</v>
      </c>
      <c r="K35">
        <f t="shared" si="1"/>
        <v>-0.10595711266070731</v>
      </c>
      <c r="L35">
        <f t="shared" si="1"/>
        <v>-0.11768863941979903</v>
      </c>
      <c r="M35">
        <f t="shared" si="1"/>
        <v>-0.12941190117707588</v>
      </c>
      <c r="N35">
        <f t="shared" si="1"/>
        <v>-0.14112690666365213</v>
      </c>
      <c r="O35">
        <f t="shared" si="1"/>
        <v>-0.15283366459834849</v>
      </c>
      <c r="P35">
        <f t="shared" si="1"/>
        <v>-0.16453218368771341</v>
      </c>
      <c r="Q35">
        <f t="shared" si="1"/>
        <v>-0.17622247262604512</v>
      </c>
      <c r="R35">
        <f t="shared" si="1"/>
        <v>-0.1879045400954126</v>
      </c>
      <c r="S35">
        <f t="shared" si="2"/>
        <v>-0.19957839476567765</v>
      </c>
      <c r="T35">
        <f t="shared" si="2"/>
        <v>-0.21124404529451601</v>
      </c>
      <c r="U35">
        <f t="shared" si="2"/>
        <v>-0.22290150032743875</v>
      </c>
      <c r="V35">
        <f t="shared" si="2"/>
        <v>-0.23222156939874833</v>
      </c>
      <c r="W35">
        <f t="shared" si="2"/>
        <v>-0.2345507684978137</v>
      </c>
    </row>
    <row r="36" spans="1:23">
      <c r="B36">
        <v>0.5</v>
      </c>
      <c r="C36">
        <f t="shared" si="1"/>
        <v>-2.3619571386222379E-3</v>
      </c>
      <c r="D36">
        <f t="shared" si="1"/>
        <v>-1.1807002346471401E-2</v>
      </c>
      <c r="E36">
        <f t="shared" si="1"/>
        <v>-2.3607050015160908E-2</v>
      </c>
      <c r="F36">
        <f t="shared" si="1"/>
        <v>-4.7186305883805214E-2</v>
      </c>
      <c r="G36">
        <f t="shared" si="1"/>
        <v>-5.8965526347994873E-2</v>
      </c>
      <c r="H36">
        <f t="shared" si="1"/>
        <v>-7.0737816662893541E-2</v>
      </c>
      <c r="I36">
        <f t="shared" si="1"/>
        <v>-8.2503182942595857E-2</v>
      </c>
      <c r="J36">
        <f t="shared" si="1"/>
        <v>-9.4261631294006318E-2</v>
      </c>
      <c r="K36">
        <f t="shared" si="1"/>
        <v>-0.10601316781684994</v>
      </c>
      <c r="L36">
        <f t="shared" si="1"/>
        <v>-0.11775779860368278</v>
      </c>
      <c r="M36">
        <f t="shared" si="1"/>
        <v>-0.12949552973990253</v>
      </c>
      <c r="N36">
        <f t="shared" si="1"/>
        <v>-0.14122636730375882</v>
      </c>
      <c r="O36">
        <f t="shared" si="1"/>
        <v>-0.15295031736636411</v>
      </c>
      <c r="P36">
        <f t="shared" si="1"/>
        <v>-0.16466738599170361</v>
      </c>
      <c r="Q36">
        <f t="shared" si="1"/>
        <v>-0.1763775792366464</v>
      </c>
      <c r="R36">
        <f t="shared" si="1"/>
        <v>-0.1880809031509551</v>
      </c>
      <c r="S36">
        <f t="shared" si="2"/>
        <v>-0.19977736377729702</v>
      </c>
      <c r="T36">
        <f t="shared" si="2"/>
        <v>-0.21146696715125413</v>
      </c>
      <c r="U36">
        <f t="shared" si="2"/>
        <v>-0.2231497193013334</v>
      </c>
      <c r="V36">
        <f t="shared" si="2"/>
        <v>-0.2324909921868514</v>
      </c>
      <c r="W36">
        <f t="shared" si="2"/>
        <v>-0.23482562624897757</v>
      </c>
    </row>
    <row r="37" spans="1:23">
      <c r="B37">
        <v>0.6</v>
      </c>
      <c r="C37">
        <f t="shared" si="1"/>
        <v>-2.3619849789781621E-3</v>
      </c>
      <c r="D37">
        <f t="shared" si="1"/>
        <v>-1.1807698060127289E-2</v>
      </c>
      <c r="E37">
        <f t="shared" si="1"/>
        <v>-2.3609831394634143E-2</v>
      </c>
      <c r="F37">
        <f t="shared" si="1"/>
        <v>-4.7197419614619804E-2</v>
      </c>
      <c r="G37">
        <f t="shared" si="1"/>
        <v>-5.898288235475653E-2</v>
      </c>
      <c r="H37">
        <f t="shared" si="1"/>
        <v>-7.0762796078597381E-2</v>
      </c>
      <c r="I37">
        <f t="shared" si="1"/>
        <v>-8.253716470423221E-2</v>
      </c>
      <c r="J37">
        <f t="shared" si="1"/>
        <v>-9.4305992146063056E-2</v>
      </c>
      <c r="K37">
        <f t="shared" si="1"/>
        <v>-0.1060692823148085</v>
      </c>
      <c r="L37">
        <f t="shared" si="1"/>
        <v>-0.11782703911750791</v>
      </c>
      <c r="M37">
        <f t="shared" si="1"/>
        <v>-0.1295792664575259</v>
      </c>
      <c r="N37">
        <f t="shared" si="1"/>
        <v>-0.14132596823455656</v>
      </c>
      <c r="O37">
        <f t="shared" si="1"/>
        <v>-0.15306714834462784</v>
      </c>
      <c r="P37">
        <f t="shared" si="1"/>
        <v>-0.16480281068010566</v>
      </c>
      <c r="Q37">
        <f t="shared" si="1"/>
        <v>-0.17653295912969855</v>
      </c>
      <c r="R37">
        <f t="shared" si="1"/>
        <v>-0.18825759757846161</v>
      </c>
      <c r="S37">
        <f t="shared" si="2"/>
        <v>-0.19997672990780099</v>
      </c>
      <c r="T37">
        <f t="shared" si="2"/>
        <v>-0.21169035999547822</v>
      </c>
      <c r="U37">
        <f t="shared" si="2"/>
        <v>-0.22339849171561421</v>
      </c>
      <c r="V37">
        <f t="shared" si="2"/>
        <v>-0.23276104086818125</v>
      </c>
      <c r="W37">
        <f t="shared" si="2"/>
        <v>-0.23510112893869389</v>
      </c>
    </row>
    <row r="38" spans="1:23">
      <c r="B38">
        <v>0.7</v>
      </c>
      <c r="C38">
        <f t="shared" si="1"/>
        <v>-2.3620128199904012E-3</v>
      </c>
      <c r="D38">
        <f t="shared" si="1"/>
        <v>-1.1808393855776219E-2</v>
      </c>
      <c r="E38">
        <f t="shared" si="1"/>
        <v>-2.361261342958812E-2</v>
      </c>
      <c r="F38">
        <f t="shared" si="1"/>
        <v>-4.7208538581873571E-2</v>
      </c>
      <c r="G38">
        <f t="shared" si="1"/>
        <v>-5.9000248581715667E-2</v>
      </c>
      <c r="H38">
        <f t="shared" si="1"/>
        <v>-7.0787793142333258E-2</v>
      </c>
      <c r="I38">
        <f t="shared" si="1"/>
        <v>-8.2571174470508032E-2</v>
      </c>
      <c r="J38">
        <f t="shared" si="1"/>
        <v>-9.4350394771463175E-2</v>
      </c>
      <c r="K38">
        <f t="shared" si="1"/>
        <v>-0.10612545624886463</v>
      </c>
      <c r="L38">
        <f t="shared" si="1"/>
        <v>-0.11789636110482259</v>
      </c>
      <c r="M38">
        <f t="shared" si="1"/>
        <v>-0.12966311153989282</v>
      </c>
      <c r="N38">
        <f t="shared" si="1"/>
        <v>-0.14142570975307794</v>
      </c>
      <c r="O38">
        <f t="shared" si="1"/>
        <v>-0.15318415794182913</v>
      </c>
      <c r="P38">
        <f t="shared" si="1"/>
        <v>-0.16493845830204695</v>
      </c>
      <c r="Q38">
        <f t="shared" si="1"/>
        <v>-0.17668861302808325</v>
      </c>
      <c r="R38">
        <f t="shared" si="1"/>
        <v>-0.18843462431274211</v>
      </c>
      <c r="S38">
        <f t="shared" si="2"/>
        <v>-0.20017649434728152</v>
      </c>
      <c r="T38">
        <f t="shared" si="2"/>
        <v>-0.21191422532141463</v>
      </c>
      <c r="U38">
        <f t="shared" si="2"/>
        <v>-0.22364781942331097</v>
      </c>
      <c r="V38">
        <f t="shared" si="2"/>
        <v>-0.23303171762628302</v>
      </c>
      <c r="W38">
        <f t="shared" si="2"/>
        <v>-0.23537727883959805</v>
      </c>
    </row>
    <row r="39" spans="1:23">
      <c r="B39">
        <v>0.8</v>
      </c>
      <c r="C39">
        <f t="shared" si="1"/>
        <v>-2.3620406616589799E-3</v>
      </c>
      <c r="D39">
        <f t="shared" si="1"/>
        <v>-1.1809089733432686E-2</v>
      </c>
      <c r="E39">
        <f t="shared" si="1"/>
        <v>-2.3615396120254577E-2</v>
      </c>
      <c r="F39">
        <f t="shared" si="1"/>
        <v>-4.7219662789268285E-2</v>
      </c>
      <c r="G39">
        <f t="shared" si="1"/>
        <v>-5.9017625037902276E-2</v>
      </c>
      <c r="H39">
        <f t="shared" si="1"/>
        <v>-7.0812807872810357E-2</v>
      </c>
      <c r="I39">
        <f t="shared" si="1"/>
        <v>-8.2605212276055898E-2</v>
      </c>
      <c r="J39">
        <f t="shared" si="1"/>
        <v>-9.4394839229239608E-2</v>
      </c>
      <c r="K39">
        <f t="shared" si="1"/>
        <v>-0.10618168971349988</v>
      </c>
      <c r="L39">
        <f t="shared" si="1"/>
        <v>-0.11796576470951306</v>
      </c>
      <c r="M39">
        <f t="shared" si="1"/>
        <v>-0.12974706519749371</v>
      </c>
      <c r="N39">
        <f t="shared" si="1"/>
        <v>-0.14152559215719476</v>
      </c>
      <c r="O39">
        <f t="shared" si="1"/>
        <v>-0.15330134656790809</v>
      </c>
      <c r="P39">
        <f t="shared" si="1"/>
        <v>-0.16507432940846442</v>
      </c>
      <c r="Q39">
        <f t="shared" si="1"/>
        <v>-0.1768445416572339</v>
      </c>
      <c r="R39">
        <f t="shared" si="1"/>
        <v>-0.18861198429212611</v>
      </c>
      <c r="S39">
        <f t="shared" si="2"/>
        <v>-0.20037665829059059</v>
      </c>
      <c r="T39">
        <f t="shared" si="2"/>
        <v>-0.212138564629617</v>
      </c>
      <c r="U39">
        <f t="shared" si="2"/>
        <v>-0.22389770428573516</v>
      </c>
      <c r="V39">
        <f t="shared" si="2"/>
        <v>-0.23330302465487071</v>
      </c>
      <c r="W39">
        <f t="shared" si="2"/>
        <v>-0.23565407823501583</v>
      </c>
    </row>
    <row r="40" spans="1:23">
      <c r="B40">
        <v>0.9</v>
      </c>
      <c r="C40">
        <f t="shared" si="1"/>
        <v>-2.3620685039839207E-3</v>
      </c>
      <c r="D40">
        <f t="shared" si="1"/>
        <v>-1.1809785693111188E-2</v>
      </c>
      <c r="E40">
        <f t="shared" si="1"/>
        <v>-2.3618179466865372E-2</v>
      </c>
      <c r="F40">
        <f t="shared" si="1"/>
        <v>-4.7230792240509155E-2</v>
      </c>
      <c r="G40">
        <f t="shared" si="1"/>
        <v>-5.9035011732357E-2</v>
      </c>
      <c r="H40">
        <f t="shared" si="1"/>
        <v>-7.0837840288764359E-2</v>
      </c>
      <c r="I40">
        <f t="shared" si="1"/>
        <v>-8.2639278155565446E-2</v>
      </c>
      <c r="J40">
        <f t="shared" si="1"/>
        <v>-9.443932557853657E-2</v>
      </c>
      <c r="K40">
        <f t="shared" si="1"/>
        <v>-0.10623798280339611</v>
      </c>
      <c r="L40">
        <f t="shared" si="1"/>
        <v>-0.11803525007580455</v>
      </c>
      <c r="M40">
        <f t="shared" si="1"/>
        <v>-0.12983112764136451</v>
      </c>
      <c r="N40">
        <f t="shared" si="1"/>
        <v>-0.14162561574562071</v>
      </c>
      <c r="O40">
        <f t="shared" si="1"/>
        <v>-0.15341871463406015</v>
      </c>
      <c r="P40">
        <f t="shared" si="1"/>
        <v>-0.1652104245521118</v>
      </c>
      <c r="Q40">
        <f t="shared" si="1"/>
        <v>-0.17700074574514699</v>
      </c>
      <c r="R40">
        <f t="shared" si="1"/>
        <v>-0.18878967845847922</v>
      </c>
      <c r="S40">
        <f t="shared" si="2"/>
        <v>-0.20057722293736413</v>
      </c>
      <c r="T40">
        <f t="shared" si="2"/>
        <v>-0.21236337942699976</v>
      </c>
      <c r="U40">
        <f t="shared" si="2"/>
        <v>-0.22414814817252623</v>
      </c>
      <c r="V40">
        <f t="shared" si="2"/>
        <v>-0.23357496415788626</v>
      </c>
      <c r="W40">
        <f t="shared" si="2"/>
        <v>-0.23593152941902612</v>
      </c>
    </row>
    <row r="41" spans="1:23">
      <c r="B41">
        <v>1</v>
      </c>
      <c r="C41">
        <f t="shared" si="1"/>
        <v>-2.3620963469652458E-3</v>
      </c>
      <c r="D41">
        <f t="shared" si="1"/>
        <v>-1.1810481734826231E-2</v>
      </c>
      <c r="E41">
        <f t="shared" si="1"/>
        <v>-2.3620963469652461E-2</v>
      </c>
      <c r="F41">
        <f t="shared" si="1"/>
        <v>-4.7241926939304922E-2</v>
      </c>
      <c r="G41">
        <f t="shared" si="1"/>
        <v>-5.9052408674131147E-2</v>
      </c>
      <c r="H41">
        <f t="shared" si="1"/>
        <v>-7.086289040895738E-2</v>
      </c>
      <c r="I41">
        <f t="shared" si="1"/>
        <v>-8.2673372143783591E-2</v>
      </c>
      <c r="J41">
        <f t="shared" si="1"/>
        <v>-9.4483853878609844E-2</v>
      </c>
      <c r="K41">
        <f t="shared" si="1"/>
        <v>-0.10629433561343607</v>
      </c>
      <c r="L41">
        <f t="shared" si="1"/>
        <v>-0.11810481734826229</v>
      </c>
      <c r="M41">
        <f t="shared" si="1"/>
        <v>-0.12991529908308855</v>
      </c>
      <c r="N41">
        <f t="shared" si="1"/>
        <v>-0.14172578081791476</v>
      </c>
      <c r="O41">
        <f t="shared" si="1"/>
        <v>-0.153536262552741</v>
      </c>
      <c r="P41">
        <f t="shared" si="1"/>
        <v>-0.16534674428756718</v>
      </c>
      <c r="Q41">
        <f t="shared" si="1"/>
        <v>-0.17715722602239348</v>
      </c>
      <c r="R41">
        <f t="shared" si="1"/>
        <v>-0.18896770775721969</v>
      </c>
      <c r="S41">
        <f t="shared" si="2"/>
        <v>-0.20077818949204587</v>
      </c>
      <c r="T41">
        <f t="shared" si="2"/>
        <v>-0.21258867122687214</v>
      </c>
      <c r="U41">
        <f t="shared" si="2"/>
        <v>-0.22439915296169835</v>
      </c>
      <c r="V41">
        <f t="shared" si="2"/>
        <v>-0.23384753834955935</v>
      </c>
      <c r="W41">
        <f t="shared" si="2"/>
        <v>-0.23620963469652459</v>
      </c>
    </row>
    <row r="44" spans="1:23">
      <c r="A44" t="s">
        <v>11</v>
      </c>
    </row>
    <row r="45" spans="1:23">
      <c r="C45" t="s">
        <v>0</v>
      </c>
    </row>
    <row r="46" spans="1:23">
      <c r="C46">
        <v>0.01</v>
      </c>
      <c r="D46">
        <v>0.05</v>
      </c>
      <c r="E46">
        <v>0.1</v>
      </c>
      <c r="F46">
        <v>0.2</v>
      </c>
      <c r="G46">
        <v>0.25</v>
      </c>
      <c r="H46">
        <v>0.3</v>
      </c>
      <c r="I46">
        <v>0.35</v>
      </c>
      <c r="J46">
        <v>0.4</v>
      </c>
      <c r="K46">
        <v>0.45</v>
      </c>
      <c r="L46">
        <v>0.5</v>
      </c>
      <c r="M46">
        <v>0.55000000000000004</v>
      </c>
      <c r="N46">
        <v>0.6</v>
      </c>
      <c r="O46">
        <v>0.65</v>
      </c>
      <c r="P46">
        <v>0.7</v>
      </c>
      <c r="Q46">
        <v>0.75</v>
      </c>
      <c r="R46">
        <v>0.8</v>
      </c>
      <c r="S46">
        <v>0.85</v>
      </c>
      <c r="T46">
        <v>0.9</v>
      </c>
      <c r="U46">
        <v>0.95</v>
      </c>
      <c r="V46">
        <v>0.99</v>
      </c>
      <c r="W46">
        <v>1</v>
      </c>
    </row>
    <row r="47" spans="1:23">
      <c r="A47" t="s">
        <v>2</v>
      </c>
      <c r="B47">
        <v>-1</v>
      </c>
      <c r="C47">
        <f>$C$5/(C21*$E$6*(1-$E$6^12)/(1-$E$6))</f>
        <v>99.0878574263986</v>
      </c>
      <c r="D47">
        <f t="shared" ref="D47:W60" si="3">$C$5/(D21*$E$6*(1-$E$6^12)/(1-$E$6))</f>
        <v>19.836255116845859</v>
      </c>
      <c r="E47">
        <f t="shared" si="3"/>
        <v>9.9298048281517612</v>
      </c>
      <c r="F47">
        <f t="shared" si="3"/>
        <v>4.9765796838047125</v>
      </c>
      <c r="G47">
        <f t="shared" si="3"/>
        <v>3.9859346549353045</v>
      </c>
      <c r="H47">
        <f t="shared" si="3"/>
        <v>3.3255046356890312</v>
      </c>
      <c r="I47">
        <f t="shared" si="3"/>
        <v>2.8537689076559798</v>
      </c>
      <c r="J47">
        <f t="shared" si="3"/>
        <v>2.4999671116311895</v>
      </c>
      <c r="K47">
        <f t="shared" si="3"/>
        <v>2.2247879369452428</v>
      </c>
      <c r="L47">
        <f t="shared" si="3"/>
        <v>2.0046445971964846</v>
      </c>
      <c r="M47">
        <f t="shared" si="3"/>
        <v>1.8245273192202285</v>
      </c>
      <c r="N47">
        <f t="shared" si="3"/>
        <v>1.6744295875733488</v>
      </c>
      <c r="O47">
        <f t="shared" si="3"/>
        <v>1.5474238146413728</v>
      </c>
      <c r="P47">
        <f t="shared" si="3"/>
        <v>1.4385617235568222</v>
      </c>
      <c r="Q47">
        <f t="shared" si="3"/>
        <v>1.3442145779502119</v>
      </c>
      <c r="R47">
        <f t="shared" si="3"/>
        <v>1.2616608255444277</v>
      </c>
      <c r="S47">
        <f t="shared" si="3"/>
        <v>1.1888192793040302</v>
      </c>
      <c r="T47">
        <f t="shared" si="3"/>
        <v>1.1240712382014544</v>
      </c>
      <c r="U47">
        <f t="shared" si="3"/>
        <v>1.0661387803728339</v>
      </c>
      <c r="V47">
        <f t="shared" si="3"/>
        <v>1.024006083770201</v>
      </c>
      <c r="W47">
        <f t="shared" si="3"/>
        <v>1.0139995683270753</v>
      </c>
    </row>
    <row r="48" spans="1:23">
      <c r="B48">
        <v>-0.9</v>
      </c>
      <c r="C48">
        <f t="shared" ref="C48:R67" si="4">$C$5/(C22*$E$6*(1-$E$6^12)/(1-$E$6))</f>
        <v>99.086689699425719</v>
      </c>
      <c r="D48">
        <f t="shared" si="4"/>
        <v>19.835087389872974</v>
      </c>
      <c r="E48">
        <f t="shared" si="4"/>
        <v>9.9286371011788752</v>
      </c>
      <c r="F48">
        <f t="shared" si="4"/>
        <v>4.97541195683183</v>
      </c>
      <c r="G48">
        <f t="shared" si="4"/>
        <v>3.9847669279624207</v>
      </c>
      <c r="H48">
        <f t="shared" si="4"/>
        <v>3.3243369087161474</v>
      </c>
      <c r="I48">
        <f t="shared" si="4"/>
        <v>2.852601180683096</v>
      </c>
      <c r="J48">
        <f t="shared" si="4"/>
        <v>2.4987993846583065</v>
      </c>
      <c r="K48">
        <f t="shared" si="4"/>
        <v>2.223620209972359</v>
      </c>
      <c r="L48">
        <f t="shared" si="4"/>
        <v>2.0034768702236017</v>
      </c>
      <c r="M48">
        <f t="shared" si="4"/>
        <v>1.8233595922473451</v>
      </c>
      <c r="N48">
        <f t="shared" si="4"/>
        <v>1.6732618606004652</v>
      </c>
      <c r="O48">
        <f t="shared" si="4"/>
        <v>1.5462560876684897</v>
      </c>
      <c r="P48">
        <f t="shared" si="4"/>
        <v>1.4373939965839391</v>
      </c>
      <c r="Q48">
        <f t="shared" si="4"/>
        <v>1.3430468509773283</v>
      </c>
      <c r="R48">
        <f t="shared" si="4"/>
        <v>1.2604930985715443</v>
      </c>
      <c r="S48">
        <f t="shared" si="3"/>
        <v>1.1876515523311468</v>
      </c>
      <c r="T48">
        <f t="shared" si="3"/>
        <v>1.122903511228571</v>
      </c>
      <c r="U48">
        <f t="shared" si="3"/>
        <v>1.0649710533999506</v>
      </c>
      <c r="V48">
        <f t="shared" si="3"/>
        <v>1.0228383567973178</v>
      </c>
      <c r="W48">
        <f t="shared" si="3"/>
        <v>1.0128318413541921</v>
      </c>
    </row>
    <row r="49" spans="2:23">
      <c r="B49">
        <v>-0.8</v>
      </c>
      <c r="C49">
        <f t="shared" si="4"/>
        <v>99.085521972452867</v>
      </c>
      <c r="D49">
        <f t="shared" si="3"/>
        <v>19.83391966290009</v>
      </c>
      <c r="E49">
        <f t="shared" si="3"/>
        <v>9.9274693742059945</v>
      </c>
      <c r="F49">
        <f t="shared" si="3"/>
        <v>4.9742442298589467</v>
      </c>
      <c r="G49">
        <f t="shared" si="3"/>
        <v>3.9835992009895369</v>
      </c>
      <c r="H49">
        <f t="shared" si="3"/>
        <v>3.323169181743264</v>
      </c>
      <c r="I49">
        <f t="shared" si="3"/>
        <v>2.8514334537102122</v>
      </c>
      <c r="J49">
        <f t="shared" si="3"/>
        <v>2.4976316576854227</v>
      </c>
      <c r="K49">
        <f t="shared" si="3"/>
        <v>2.2224524829994761</v>
      </c>
      <c r="L49">
        <f t="shared" si="3"/>
        <v>2.0023091432507183</v>
      </c>
      <c r="M49">
        <f t="shared" si="3"/>
        <v>1.822191865274462</v>
      </c>
      <c r="N49">
        <f t="shared" si="3"/>
        <v>1.6720941336275819</v>
      </c>
      <c r="O49">
        <f t="shared" si="3"/>
        <v>1.5450883606956058</v>
      </c>
      <c r="P49">
        <f t="shared" si="3"/>
        <v>1.4362262696110559</v>
      </c>
      <c r="Q49">
        <f t="shared" si="3"/>
        <v>1.3418791240044452</v>
      </c>
      <c r="R49">
        <f t="shared" si="3"/>
        <v>1.2593253715986614</v>
      </c>
      <c r="S49">
        <f t="shared" si="3"/>
        <v>1.1864838253582635</v>
      </c>
      <c r="T49">
        <f t="shared" si="3"/>
        <v>1.1217357842556877</v>
      </c>
      <c r="U49">
        <f t="shared" si="3"/>
        <v>1.0638033264270672</v>
      </c>
      <c r="V49">
        <f t="shared" si="3"/>
        <v>1.0216706298244342</v>
      </c>
      <c r="W49">
        <f t="shared" si="3"/>
        <v>1.0116641143813088</v>
      </c>
    </row>
    <row r="50" spans="2:23">
      <c r="B50">
        <v>-0.7</v>
      </c>
      <c r="C50">
        <f t="shared" si="4"/>
        <v>99.084354245479929</v>
      </c>
      <c r="D50">
        <f t="shared" si="3"/>
        <v>19.83275193592721</v>
      </c>
      <c r="E50">
        <f t="shared" si="3"/>
        <v>9.9263016472331085</v>
      </c>
      <c r="F50">
        <f t="shared" si="3"/>
        <v>4.9730765028860624</v>
      </c>
      <c r="G50">
        <f t="shared" si="3"/>
        <v>3.9824314740166535</v>
      </c>
      <c r="H50">
        <f t="shared" si="3"/>
        <v>3.3220014547703811</v>
      </c>
      <c r="I50">
        <f t="shared" si="3"/>
        <v>2.8502657267373288</v>
      </c>
      <c r="J50">
        <f t="shared" si="3"/>
        <v>2.4964639307125394</v>
      </c>
      <c r="K50">
        <f t="shared" si="3"/>
        <v>2.2212847560265923</v>
      </c>
      <c r="L50">
        <f t="shared" si="3"/>
        <v>2.0011414162778349</v>
      </c>
      <c r="M50">
        <f t="shared" si="3"/>
        <v>1.8210241383015786</v>
      </c>
      <c r="N50">
        <f t="shared" si="3"/>
        <v>1.6709264066546989</v>
      </c>
      <c r="O50">
        <f t="shared" si="3"/>
        <v>1.5439206337227229</v>
      </c>
      <c r="P50">
        <f t="shared" si="3"/>
        <v>1.4350585426381723</v>
      </c>
      <c r="Q50">
        <f t="shared" si="3"/>
        <v>1.3407113970315618</v>
      </c>
      <c r="R50">
        <f t="shared" si="3"/>
        <v>1.2581576446257778</v>
      </c>
      <c r="S50">
        <f t="shared" si="3"/>
        <v>1.1853160983853801</v>
      </c>
      <c r="T50">
        <f t="shared" si="3"/>
        <v>1.1205680572828045</v>
      </c>
      <c r="U50">
        <f t="shared" si="3"/>
        <v>1.0626355994541841</v>
      </c>
      <c r="V50">
        <f t="shared" si="3"/>
        <v>1.0205029028515509</v>
      </c>
      <c r="W50">
        <f t="shared" si="3"/>
        <v>1.0104963874084256</v>
      </c>
    </row>
    <row r="51" spans="2:23">
      <c r="B51">
        <v>-0.6</v>
      </c>
      <c r="C51">
        <f t="shared" si="4"/>
        <v>99.083186518507063</v>
      </c>
      <c r="D51">
        <f t="shared" si="3"/>
        <v>19.831584208954322</v>
      </c>
      <c r="E51">
        <f t="shared" si="3"/>
        <v>9.9251339202602278</v>
      </c>
      <c r="F51">
        <f t="shared" si="3"/>
        <v>4.971908775913179</v>
      </c>
      <c r="G51">
        <f t="shared" si="3"/>
        <v>3.9812637470437702</v>
      </c>
      <c r="H51">
        <f t="shared" si="3"/>
        <v>3.3208337277974986</v>
      </c>
      <c r="I51">
        <f t="shared" si="3"/>
        <v>2.8490979997644459</v>
      </c>
      <c r="J51">
        <f t="shared" si="3"/>
        <v>2.4952962037396564</v>
      </c>
      <c r="K51">
        <f t="shared" si="3"/>
        <v>2.2201170290537089</v>
      </c>
      <c r="L51">
        <f t="shared" si="3"/>
        <v>1.9999736893049518</v>
      </c>
      <c r="M51">
        <f t="shared" si="3"/>
        <v>1.8198564113286952</v>
      </c>
      <c r="N51">
        <f t="shared" si="3"/>
        <v>1.6697586796818151</v>
      </c>
      <c r="O51">
        <f t="shared" si="3"/>
        <v>1.54275290674984</v>
      </c>
      <c r="P51">
        <f t="shared" si="3"/>
        <v>1.4338908156652892</v>
      </c>
      <c r="Q51">
        <f t="shared" si="3"/>
        <v>1.3395436700586785</v>
      </c>
      <c r="R51">
        <f t="shared" si="3"/>
        <v>1.2569899176528947</v>
      </c>
      <c r="S51">
        <f t="shared" si="3"/>
        <v>1.184148371412497</v>
      </c>
      <c r="T51">
        <f t="shared" si="3"/>
        <v>1.1194003303099211</v>
      </c>
      <c r="U51">
        <f t="shared" si="3"/>
        <v>1.0614678724813005</v>
      </c>
      <c r="V51">
        <f t="shared" si="3"/>
        <v>1.0193351758786675</v>
      </c>
      <c r="W51">
        <f t="shared" si="3"/>
        <v>1.0093286604355423</v>
      </c>
    </row>
    <row r="52" spans="2:23">
      <c r="B52">
        <v>-0.5</v>
      </c>
      <c r="C52">
        <f t="shared" si="4"/>
        <v>99.08201879153421</v>
      </c>
      <c r="D52">
        <f t="shared" si="3"/>
        <v>19.830416481981437</v>
      </c>
      <c r="E52">
        <f t="shared" si="3"/>
        <v>9.9239661932873435</v>
      </c>
      <c r="F52">
        <f t="shared" si="3"/>
        <v>4.9707410489402957</v>
      </c>
      <c r="G52">
        <f t="shared" si="3"/>
        <v>3.9800960200708868</v>
      </c>
      <c r="H52">
        <f t="shared" si="3"/>
        <v>3.3196660008246153</v>
      </c>
      <c r="I52">
        <f t="shared" si="3"/>
        <v>2.847930272791563</v>
      </c>
      <c r="J52">
        <f t="shared" si="3"/>
        <v>2.4941284767667726</v>
      </c>
      <c r="K52">
        <f t="shared" si="3"/>
        <v>2.2189493020808255</v>
      </c>
      <c r="L52">
        <f t="shared" si="3"/>
        <v>1.9988059623320684</v>
      </c>
      <c r="M52">
        <f t="shared" si="3"/>
        <v>1.8186886843558121</v>
      </c>
      <c r="N52">
        <f t="shared" si="3"/>
        <v>1.668590952708932</v>
      </c>
      <c r="O52">
        <f t="shared" si="3"/>
        <v>1.5415851797769564</v>
      </c>
      <c r="P52">
        <f t="shared" si="3"/>
        <v>1.4327230886924058</v>
      </c>
      <c r="Q52">
        <f t="shared" si="3"/>
        <v>1.3383759430857951</v>
      </c>
      <c r="R52">
        <f t="shared" si="3"/>
        <v>1.2558221906800111</v>
      </c>
      <c r="S52">
        <f t="shared" si="3"/>
        <v>1.1829806444396136</v>
      </c>
      <c r="T52">
        <f t="shared" si="3"/>
        <v>1.1182326033370378</v>
      </c>
      <c r="U52">
        <f t="shared" si="3"/>
        <v>1.0603001455084173</v>
      </c>
      <c r="V52">
        <f t="shared" si="3"/>
        <v>1.0181674489057844</v>
      </c>
      <c r="W52">
        <f t="shared" si="3"/>
        <v>1.0081609334626587</v>
      </c>
    </row>
    <row r="53" spans="2:23">
      <c r="B53">
        <v>-0.4</v>
      </c>
      <c r="C53">
        <f t="shared" si="4"/>
        <v>99.08085106456133</v>
      </c>
      <c r="D53">
        <f t="shared" si="3"/>
        <v>19.829248755008553</v>
      </c>
      <c r="E53">
        <f t="shared" si="3"/>
        <v>9.9227984663144593</v>
      </c>
      <c r="F53">
        <f t="shared" si="3"/>
        <v>4.9695733219674132</v>
      </c>
      <c r="G53">
        <f t="shared" si="3"/>
        <v>3.9789282930980039</v>
      </c>
      <c r="H53">
        <f t="shared" si="3"/>
        <v>3.3184982738517306</v>
      </c>
      <c r="I53">
        <f t="shared" si="3"/>
        <v>2.8467625458186787</v>
      </c>
      <c r="J53">
        <f t="shared" si="3"/>
        <v>2.4929607497938893</v>
      </c>
      <c r="K53">
        <f t="shared" si="3"/>
        <v>2.2177815751079426</v>
      </c>
      <c r="L53">
        <f t="shared" si="3"/>
        <v>1.9976382353591851</v>
      </c>
      <c r="M53">
        <f t="shared" si="3"/>
        <v>1.8175209573829285</v>
      </c>
      <c r="N53">
        <f t="shared" si="3"/>
        <v>1.6674232257360488</v>
      </c>
      <c r="O53">
        <f t="shared" si="3"/>
        <v>1.5404174528040728</v>
      </c>
      <c r="P53">
        <f t="shared" si="3"/>
        <v>1.4315553617195229</v>
      </c>
      <c r="Q53">
        <f t="shared" si="3"/>
        <v>1.3372082161129122</v>
      </c>
      <c r="R53">
        <f t="shared" si="3"/>
        <v>1.254654463707128</v>
      </c>
      <c r="S53">
        <f t="shared" si="3"/>
        <v>1.1818129174667302</v>
      </c>
      <c r="T53">
        <f t="shared" si="3"/>
        <v>1.1170648763641544</v>
      </c>
      <c r="U53">
        <f t="shared" si="3"/>
        <v>1.059132418535534</v>
      </c>
      <c r="V53">
        <f t="shared" si="3"/>
        <v>1.0169997219329012</v>
      </c>
      <c r="W53">
        <f t="shared" si="3"/>
        <v>1.0069932064897757</v>
      </c>
    </row>
    <row r="54" spans="2:23">
      <c r="B54">
        <v>-0.3</v>
      </c>
      <c r="C54">
        <f t="shared" si="4"/>
        <v>99.079683337588435</v>
      </c>
      <c r="D54">
        <f t="shared" si="3"/>
        <v>19.828081028035669</v>
      </c>
      <c r="E54">
        <f t="shared" si="3"/>
        <v>9.9216307393415768</v>
      </c>
      <c r="F54">
        <f t="shared" si="3"/>
        <v>4.9684055949945307</v>
      </c>
      <c r="G54">
        <f t="shared" si="3"/>
        <v>3.9777605661251201</v>
      </c>
      <c r="H54">
        <f t="shared" si="3"/>
        <v>3.3173305468788485</v>
      </c>
      <c r="I54">
        <f t="shared" si="3"/>
        <v>2.8455948188457958</v>
      </c>
      <c r="J54">
        <f t="shared" si="3"/>
        <v>2.4917930228210068</v>
      </c>
      <c r="K54">
        <f t="shared" si="3"/>
        <v>2.2166138481350597</v>
      </c>
      <c r="L54">
        <f t="shared" si="3"/>
        <v>1.9964705083863017</v>
      </c>
      <c r="M54">
        <f t="shared" si="3"/>
        <v>1.8163532304100454</v>
      </c>
      <c r="N54">
        <f t="shared" si="3"/>
        <v>1.6662554987631655</v>
      </c>
      <c r="O54">
        <f t="shared" si="3"/>
        <v>1.5392497258311899</v>
      </c>
      <c r="P54">
        <f t="shared" si="3"/>
        <v>1.4303876347466391</v>
      </c>
      <c r="Q54">
        <f t="shared" si="3"/>
        <v>1.3360404891400284</v>
      </c>
      <c r="R54">
        <f t="shared" si="3"/>
        <v>1.2534867367342448</v>
      </c>
      <c r="S54">
        <f t="shared" si="3"/>
        <v>1.1806451904938471</v>
      </c>
      <c r="T54">
        <f t="shared" si="3"/>
        <v>1.1158971493912713</v>
      </c>
      <c r="U54">
        <f t="shared" si="3"/>
        <v>1.0579646915626508</v>
      </c>
      <c r="V54">
        <f t="shared" si="3"/>
        <v>1.0158319949600179</v>
      </c>
      <c r="W54">
        <f t="shared" si="3"/>
        <v>1.0058254795168924</v>
      </c>
    </row>
    <row r="55" spans="2:23">
      <c r="B55">
        <v>-0.2</v>
      </c>
      <c r="C55">
        <f t="shared" si="4"/>
        <v>99.078515610615511</v>
      </c>
      <c r="D55">
        <f t="shared" si="3"/>
        <v>19.826913301062788</v>
      </c>
      <c r="E55">
        <f t="shared" si="3"/>
        <v>9.9204630123686943</v>
      </c>
      <c r="F55">
        <f t="shared" si="3"/>
        <v>4.9672378680216474</v>
      </c>
      <c r="G55">
        <f t="shared" si="3"/>
        <v>3.9765928391522372</v>
      </c>
      <c r="H55">
        <f t="shared" si="3"/>
        <v>3.3161628199059647</v>
      </c>
      <c r="I55">
        <f t="shared" si="3"/>
        <v>2.8444270918729129</v>
      </c>
      <c r="J55">
        <f t="shared" si="3"/>
        <v>2.490625295848123</v>
      </c>
      <c r="K55">
        <f t="shared" si="3"/>
        <v>2.2154461211621759</v>
      </c>
      <c r="L55">
        <f t="shared" si="3"/>
        <v>1.9953027814134185</v>
      </c>
      <c r="M55">
        <f t="shared" si="3"/>
        <v>1.815185503437162</v>
      </c>
      <c r="N55">
        <f t="shared" si="3"/>
        <v>1.6650877717902819</v>
      </c>
      <c r="O55">
        <f t="shared" si="3"/>
        <v>1.5380819988583063</v>
      </c>
      <c r="P55">
        <f t="shared" si="3"/>
        <v>1.429219907773756</v>
      </c>
      <c r="Q55">
        <f t="shared" si="3"/>
        <v>1.3348727621671455</v>
      </c>
      <c r="R55">
        <f t="shared" si="3"/>
        <v>1.2523190097613615</v>
      </c>
      <c r="S55">
        <f t="shared" si="3"/>
        <v>1.1794774635209639</v>
      </c>
      <c r="T55">
        <f t="shared" si="3"/>
        <v>1.1147294224183877</v>
      </c>
      <c r="U55">
        <f t="shared" si="3"/>
        <v>1.0567969645897675</v>
      </c>
      <c r="V55">
        <f t="shared" si="3"/>
        <v>1.0146642679871345</v>
      </c>
      <c r="W55">
        <f t="shared" si="3"/>
        <v>1.004657752544009</v>
      </c>
    </row>
    <row r="56" spans="2:23">
      <c r="B56">
        <v>-0.1</v>
      </c>
      <c r="C56">
        <f t="shared" si="4"/>
        <v>99.077347883642645</v>
      </c>
      <c r="D56">
        <f t="shared" si="3"/>
        <v>19.825745574089908</v>
      </c>
      <c r="E56">
        <f t="shared" si="3"/>
        <v>9.9192952853958101</v>
      </c>
      <c r="F56">
        <f t="shared" si="3"/>
        <v>4.9660701410487631</v>
      </c>
      <c r="G56">
        <f t="shared" si="3"/>
        <v>3.9754251121793547</v>
      </c>
      <c r="H56">
        <f t="shared" si="3"/>
        <v>3.3149950929330809</v>
      </c>
      <c r="I56">
        <f t="shared" si="3"/>
        <v>2.8432593649000291</v>
      </c>
      <c r="J56">
        <f t="shared" si="3"/>
        <v>2.4894575688752401</v>
      </c>
      <c r="K56">
        <f t="shared" si="3"/>
        <v>2.2142783941892925</v>
      </c>
      <c r="L56">
        <f t="shared" si="3"/>
        <v>1.9941350544405354</v>
      </c>
      <c r="M56">
        <f t="shared" si="3"/>
        <v>1.8140177764642789</v>
      </c>
      <c r="N56">
        <f t="shared" si="3"/>
        <v>1.6639200448173987</v>
      </c>
      <c r="O56">
        <f t="shared" si="3"/>
        <v>1.536914271885423</v>
      </c>
      <c r="P56">
        <f t="shared" si="3"/>
        <v>1.428052180800873</v>
      </c>
      <c r="Q56">
        <f t="shared" si="3"/>
        <v>1.3337050351942619</v>
      </c>
      <c r="R56">
        <f t="shared" si="3"/>
        <v>1.2511512827884783</v>
      </c>
      <c r="S56">
        <f t="shared" si="3"/>
        <v>1.1783097365480804</v>
      </c>
      <c r="T56">
        <f t="shared" si="3"/>
        <v>1.1135616954455045</v>
      </c>
      <c r="U56">
        <f t="shared" si="3"/>
        <v>1.0556292376168843</v>
      </c>
      <c r="V56">
        <f t="shared" si="3"/>
        <v>1.0134965410142511</v>
      </c>
      <c r="W56">
        <f t="shared" si="3"/>
        <v>1.0034900255711259</v>
      </c>
    </row>
    <row r="57" spans="2:23">
      <c r="B57">
        <v>0</v>
      </c>
      <c r="C57">
        <f t="shared" si="4"/>
        <v>99.076180156669764</v>
      </c>
      <c r="D57">
        <f t="shared" si="3"/>
        <v>19.824577847117023</v>
      </c>
      <c r="E57">
        <f t="shared" si="3"/>
        <v>9.9181275584229294</v>
      </c>
      <c r="F57">
        <f t="shared" si="3"/>
        <v>4.9649024140758806</v>
      </c>
      <c r="G57">
        <f t="shared" si="3"/>
        <v>3.9742573852064704</v>
      </c>
      <c r="H57">
        <f t="shared" si="3"/>
        <v>3.313827365960198</v>
      </c>
      <c r="I57">
        <f t="shared" si="3"/>
        <v>2.8420916379271466</v>
      </c>
      <c r="J57">
        <f t="shared" si="3"/>
        <v>2.4882898419023562</v>
      </c>
      <c r="K57">
        <f t="shared" si="3"/>
        <v>2.2131106672164096</v>
      </c>
      <c r="L57">
        <f t="shared" si="3"/>
        <v>1.9929673274676523</v>
      </c>
      <c r="M57">
        <f t="shared" si="3"/>
        <v>1.8128500494913953</v>
      </c>
      <c r="N57">
        <f t="shared" si="3"/>
        <v>1.6627523178445156</v>
      </c>
      <c r="O57">
        <f t="shared" si="3"/>
        <v>1.5357465449125398</v>
      </c>
      <c r="P57">
        <f t="shared" si="3"/>
        <v>1.4268844538279899</v>
      </c>
      <c r="Q57">
        <f t="shared" si="3"/>
        <v>1.3325373082213787</v>
      </c>
      <c r="R57">
        <f t="shared" si="3"/>
        <v>1.2499835558155947</v>
      </c>
      <c r="S57">
        <f t="shared" si="3"/>
        <v>1.1771420095751972</v>
      </c>
      <c r="T57">
        <f t="shared" si="3"/>
        <v>1.1123939684726214</v>
      </c>
      <c r="U57">
        <f t="shared" si="3"/>
        <v>1.054461510644001</v>
      </c>
      <c r="V57">
        <f t="shared" si="3"/>
        <v>1.012328814041368</v>
      </c>
      <c r="W57">
        <f t="shared" si="3"/>
        <v>1.0023222985982423</v>
      </c>
    </row>
    <row r="58" spans="2:23">
      <c r="B58">
        <v>0.1</v>
      </c>
      <c r="C58">
        <f t="shared" si="4"/>
        <v>99.075012429696883</v>
      </c>
      <c r="D58">
        <f t="shared" si="3"/>
        <v>19.823410120144139</v>
      </c>
      <c r="E58">
        <f t="shared" si="3"/>
        <v>9.9169598314500451</v>
      </c>
      <c r="F58">
        <f t="shared" si="3"/>
        <v>4.9637346871029973</v>
      </c>
      <c r="G58">
        <f t="shared" si="3"/>
        <v>3.9730896582335875</v>
      </c>
      <c r="H58">
        <f t="shared" si="3"/>
        <v>3.3126596389873151</v>
      </c>
      <c r="I58">
        <f t="shared" si="3"/>
        <v>2.8409239109542623</v>
      </c>
      <c r="J58">
        <f t="shared" si="3"/>
        <v>2.4871221149294733</v>
      </c>
      <c r="K58">
        <f t="shared" si="3"/>
        <v>2.2119429402435262</v>
      </c>
      <c r="L58">
        <f t="shared" si="3"/>
        <v>1.9917996004947685</v>
      </c>
      <c r="M58">
        <f t="shared" si="3"/>
        <v>1.8116823225185121</v>
      </c>
      <c r="N58">
        <f t="shared" si="3"/>
        <v>1.661584590871632</v>
      </c>
      <c r="O58">
        <f t="shared" si="3"/>
        <v>1.5345788179396564</v>
      </c>
      <c r="P58">
        <f t="shared" si="3"/>
        <v>1.4257167268551061</v>
      </c>
      <c r="Q58">
        <f t="shared" si="3"/>
        <v>1.3313695812484954</v>
      </c>
      <c r="R58">
        <f t="shared" si="3"/>
        <v>1.2488158288427114</v>
      </c>
      <c r="S58">
        <f t="shared" si="3"/>
        <v>1.1759742826023138</v>
      </c>
      <c r="T58">
        <f t="shared" si="3"/>
        <v>1.111226241499738</v>
      </c>
      <c r="U58">
        <f t="shared" si="3"/>
        <v>1.0532937836711178</v>
      </c>
      <c r="V58">
        <f t="shared" si="3"/>
        <v>1.0111610870684844</v>
      </c>
      <c r="W58">
        <f t="shared" si="3"/>
        <v>1.0011545716253591</v>
      </c>
    </row>
    <row r="59" spans="2:23">
      <c r="B59">
        <v>0.2</v>
      </c>
      <c r="C59">
        <f t="shared" si="4"/>
        <v>99.073844702724017</v>
      </c>
      <c r="D59">
        <f t="shared" si="3"/>
        <v>19.822242393171255</v>
      </c>
      <c r="E59">
        <f t="shared" si="3"/>
        <v>9.9157921044771609</v>
      </c>
      <c r="F59">
        <f t="shared" si="3"/>
        <v>4.9625669601301139</v>
      </c>
      <c r="G59">
        <f t="shared" si="3"/>
        <v>3.9719219312607033</v>
      </c>
      <c r="H59">
        <f t="shared" si="3"/>
        <v>3.3114919120144313</v>
      </c>
      <c r="I59">
        <f t="shared" si="3"/>
        <v>2.8397561839813794</v>
      </c>
      <c r="J59">
        <f t="shared" si="3"/>
        <v>2.4859543879565895</v>
      </c>
      <c r="K59">
        <f t="shared" si="3"/>
        <v>2.2107752132706429</v>
      </c>
      <c r="L59">
        <f t="shared" si="3"/>
        <v>1.9906318735218851</v>
      </c>
      <c r="M59">
        <f t="shared" si="3"/>
        <v>1.810514595545629</v>
      </c>
      <c r="N59">
        <f t="shared" si="3"/>
        <v>1.6604168638987493</v>
      </c>
      <c r="O59">
        <f t="shared" si="3"/>
        <v>1.5334110909667731</v>
      </c>
      <c r="P59">
        <f t="shared" si="3"/>
        <v>1.4245489998822229</v>
      </c>
      <c r="Q59">
        <f t="shared" si="3"/>
        <v>1.330201854275612</v>
      </c>
      <c r="R59">
        <f t="shared" si="3"/>
        <v>1.2476481018698282</v>
      </c>
      <c r="S59">
        <f t="shared" si="3"/>
        <v>1.1748065556294305</v>
      </c>
      <c r="T59">
        <f t="shared" si="3"/>
        <v>1.1100585145268544</v>
      </c>
      <c r="U59">
        <f t="shared" si="3"/>
        <v>1.0521260566982344</v>
      </c>
      <c r="V59">
        <f t="shared" si="3"/>
        <v>1.009993360095601</v>
      </c>
      <c r="W59">
        <f t="shared" si="3"/>
        <v>0.99998684465247589</v>
      </c>
    </row>
    <row r="60" spans="2:23">
      <c r="B60">
        <v>0.3</v>
      </c>
      <c r="C60">
        <f t="shared" si="4"/>
        <v>99.072676975751151</v>
      </c>
      <c r="D60">
        <f t="shared" si="3"/>
        <v>19.821074666198371</v>
      </c>
      <c r="E60">
        <f t="shared" si="3"/>
        <v>9.9146243775042766</v>
      </c>
      <c r="F60">
        <f t="shared" si="3"/>
        <v>4.9613992331572296</v>
      </c>
      <c r="G60">
        <f t="shared" si="3"/>
        <v>3.9707542042878208</v>
      </c>
      <c r="H60">
        <f t="shared" si="3"/>
        <v>3.3103241850415484</v>
      </c>
      <c r="I60">
        <f t="shared" si="3"/>
        <v>2.838588457008496</v>
      </c>
      <c r="J60">
        <f t="shared" si="3"/>
        <v>2.4847866609837066</v>
      </c>
      <c r="K60">
        <f t="shared" si="3"/>
        <v>2.209607486297759</v>
      </c>
      <c r="L60">
        <f t="shared" si="3"/>
        <v>1.9894641465490019</v>
      </c>
      <c r="M60">
        <f t="shared" si="3"/>
        <v>1.8093468685727454</v>
      </c>
      <c r="N60">
        <f t="shared" ref="D60:W67" si="5">$C$5/(N34*$E$6*(1-$E$6^12)/(1-$E$6))</f>
        <v>1.6592491369258653</v>
      </c>
      <c r="O60">
        <f t="shared" si="5"/>
        <v>1.5322433639938897</v>
      </c>
      <c r="P60">
        <f t="shared" si="5"/>
        <v>1.4233812729093394</v>
      </c>
      <c r="Q60">
        <f t="shared" si="5"/>
        <v>1.3290341273027289</v>
      </c>
      <c r="R60">
        <f t="shared" si="5"/>
        <v>1.2464803748969446</v>
      </c>
      <c r="S60">
        <f t="shared" si="5"/>
        <v>1.1736388286565473</v>
      </c>
      <c r="T60">
        <f t="shared" si="5"/>
        <v>1.1088907875539713</v>
      </c>
      <c r="U60">
        <f t="shared" si="5"/>
        <v>1.0509583297253509</v>
      </c>
      <c r="V60">
        <f t="shared" si="5"/>
        <v>1.0088256331227179</v>
      </c>
      <c r="W60">
        <f t="shared" si="5"/>
        <v>0.99881911767959253</v>
      </c>
    </row>
    <row r="61" spans="2:23">
      <c r="B61">
        <v>0.4</v>
      </c>
      <c r="C61">
        <f t="shared" si="4"/>
        <v>99.071509248778256</v>
      </c>
      <c r="D61">
        <f t="shared" si="5"/>
        <v>19.81990693922549</v>
      </c>
      <c r="E61">
        <f t="shared" si="5"/>
        <v>9.9134566505313941</v>
      </c>
      <c r="F61">
        <f t="shared" si="5"/>
        <v>4.9602315061843472</v>
      </c>
      <c r="G61">
        <f t="shared" si="5"/>
        <v>3.9695864773149374</v>
      </c>
      <c r="H61">
        <f t="shared" si="5"/>
        <v>3.3091564580686654</v>
      </c>
      <c r="I61">
        <f t="shared" si="5"/>
        <v>2.8374207300356122</v>
      </c>
      <c r="J61">
        <f t="shared" si="5"/>
        <v>2.4836189340108237</v>
      </c>
      <c r="K61">
        <f t="shared" si="5"/>
        <v>2.2084397593248766</v>
      </c>
      <c r="L61">
        <f t="shared" si="5"/>
        <v>1.9882964195761186</v>
      </c>
      <c r="M61">
        <f t="shared" si="5"/>
        <v>1.808179141599862</v>
      </c>
      <c r="N61">
        <f t="shared" si="5"/>
        <v>1.6580814099529824</v>
      </c>
      <c r="O61">
        <f t="shared" si="5"/>
        <v>1.5310756370210066</v>
      </c>
      <c r="P61">
        <f t="shared" si="5"/>
        <v>1.4222135459364564</v>
      </c>
      <c r="Q61">
        <f t="shared" si="5"/>
        <v>1.3278664003298453</v>
      </c>
      <c r="R61">
        <f t="shared" si="5"/>
        <v>1.2453126479240615</v>
      </c>
      <c r="S61">
        <f t="shared" si="5"/>
        <v>1.172471101683664</v>
      </c>
      <c r="T61">
        <f t="shared" si="5"/>
        <v>1.1077230605810879</v>
      </c>
      <c r="U61">
        <f t="shared" si="5"/>
        <v>1.0497906027524675</v>
      </c>
      <c r="V61">
        <f t="shared" si="5"/>
        <v>1.007657906149835</v>
      </c>
      <c r="W61">
        <f t="shared" si="5"/>
        <v>0.99765139070670927</v>
      </c>
    </row>
    <row r="62" spans="2:23">
      <c r="B62">
        <v>0.5</v>
      </c>
      <c r="C62">
        <f t="shared" si="4"/>
        <v>99.070341521805361</v>
      </c>
      <c r="D62">
        <f t="shared" si="5"/>
        <v>19.818739212252606</v>
      </c>
      <c r="E62">
        <f t="shared" si="5"/>
        <v>9.9122889235585117</v>
      </c>
      <c r="F62">
        <f t="shared" si="5"/>
        <v>4.9590637792114647</v>
      </c>
      <c r="G62">
        <f t="shared" si="5"/>
        <v>3.9684187503420536</v>
      </c>
      <c r="H62">
        <f t="shared" si="5"/>
        <v>3.3079887310957821</v>
      </c>
      <c r="I62">
        <f t="shared" si="5"/>
        <v>2.8362530030627298</v>
      </c>
      <c r="J62">
        <f t="shared" si="5"/>
        <v>2.4824512070379403</v>
      </c>
      <c r="K62">
        <f t="shared" si="5"/>
        <v>2.2072720323519928</v>
      </c>
      <c r="L62">
        <f t="shared" si="5"/>
        <v>1.9871286926032352</v>
      </c>
      <c r="M62">
        <f t="shared" si="5"/>
        <v>1.8070114146269787</v>
      </c>
      <c r="N62">
        <f t="shared" si="5"/>
        <v>1.656913682980099</v>
      </c>
      <c r="O62">
        <f t="shared" si="5"/>
        <v>1.529907910048123</v>
      </c>
      <c r="P62">
        <f t="shared" si="5"/>
        <v>1.4210458189635733</v>
      </c>
      <c r="Q62">
        <f t="shared" si="5"/>
        <v>1.3266986733569621</v>
      </c>
      <c r="R62">
        <f t="shared" si="5"/>
        <v>1.2441449209511781</v>
      </c>
      <c r="S62">
        <f t="shared" si="5"/>
        <v>1.1713033747107806</v>
      </c>
      <c r="T62">
        <f t="shared" si="5"/>
        <v>1.1065553336082048</v>
      </c>
      <c r="U62">
        <f t="shared" si="5"/>
        <v>1.0486228757795844</v>
      </c>
      <c r="V62">
        <f t="shared" si="5"/>
        <v>1.0064901791769514</v>
      </c>
      <c r="W62">
        <f t="shared" si="5"/>
        <v>0.99648366373382613</v>
      </c>
    </row>
    <row r="63" spans="2:23">
      <c r="B63">
        <v>0.6</v>
      </c>
      <c r="C63">
        <f t="shared" si="4"/>
        <v>99.069173794832466</v>
      </c>
      <c r="D63">
        <f t="shared" si="5"/>
        <v>19.817571485279725</v>
      </c>
      <c r="E63">
        <f t="shared" si="5"/>
        <v>9.9111211965856274</v>
      </c>
      <c r="F63">
        <f t="shared" si="5"/>
        <v>4.9578960522385804</v>
      </c>
      <c r="G63">
        <f t="shared" si="5"/>
        <v>3.9672510233691716</v>
      </c>
      <c r="H63">
        <f t="shared" si="5"/>
        <v>3.3068210041228983</v>
      </c>
      <c r="I63">
        <f t="shared" si="5"/>
        <v>2.835085276089846</v>
      </c>
      <c r="J63">
        <f t="shared" si="5"/>
        <v>2.4812834800650569</v>
      </c>
      <c r="K63">
        <f t="shared" si="5"/>
        <v>2.2061043053791094</v>
      </c>
      <c r="L63">
        <f t="shared" si="5"/>
        <v>1.9859609656303516</v>
      </c>
      <c r="M63">
        <f t="shared" si="5"/>
        <v>1.805843687654096</v>
      </c>
      <c r="N63">
        <f t="shared" si="5"/>
        <v>1.6557459560072156</v>
      </c>
      <c r="O63">
        <f t="shared" si="5"/>
        <v>1.5287401830752398</v>
      </c>
      <c r="P63">
        <f t="shared" si="5"/>
        <v>1.4198780919906897</v>
      </c>
      <c r="Q63">
        <f t="shared" si="5"/>
        <v>1.325530946384079</v>
      </c>
      <c r="R63">
        <f t="shared" si="5"/>
        <v>1.2429771939782948</v>
      </c>
      <c r="S63">
        <f t="shared" si="5"/>
        <v>1.1701356477378972</v>
      </c>
      <c r="T63">
        <f t="shared" si="5"/>
        <v>1.1053876066353214</v>
      </c>
      <c r="U63">
        <f t="shared" si="5"/>
        <v>1.0474551488067012</v>
      </c>
      <c r="V63">
        <f t="shared" si="5"/>
        <v>1.0053224522040682</v>
      </c>
      <c r="W63">
        <f t="shared" si="5"/>
        <v>0.99531593676094254</v>
      </c>
    </row>
    <row r="64" spans="2:23">
      <c r="B64">
        <v>0.7</v>
      </c>
      <c r="C64">
        <f t="shared" si="4"/>
        <v>99.068006067859613</v>
      </c>
      <c r="D64">
        <f t="shared" si="5"/>
        <v>19.816403758306841</v>
      </c>
      <c r="E64">
        <f t="shared" si="5"/>
        <v>9.9099534696127449</v>
      </c>
      <c r="F64">
        <f t="shared" si="5"/>
        <v>4.9567283252656971</v>
      </c>
      <c r="G64">
        <f t="shared" si="5"/>
        <v>3.9660832963962869</v>
      </c>
      <c r="H64">
        <f t="shared" si="5"/>
        <v>3.3056532771500144</v>
      </c>
      <c r="I64">
        <f t="shared" si="5"/>
        <v>2.8339175491169626</v>
      </c>
      <c r="J64">
        <f t="shared" si="5"/>
        <v>2.4801157530921736</v>
      </c>
      <c r="K64">
        <f t="shared" si="5"/>
        <v>2.2049365784062265</v>
      </c>
      <c r="L64">
        <f t="shared" si="5"/>
        <v>1.9847932386574687</v>
      </c>
      <c r="M64">
        <f t="shared" si="5"/>
        <v>1.8046759606812124</v>
      </c>
      <c r="N64">
        <f t="shared" si="5"/>
        <v>1.6545782290343327</v>
      </c>
      <c r="O64">
        <f t="shared" si="5"/>
        <v>1.5275724561023567</v>
      </c>
      <c r="P64">
        <f t="shared" si="5"/>
        <v>1.4187103650178061</v>
      </c>
      <c r="Q64">
        <f t="shared" si="5"/>
        <v>1.3243632194111958</v>
      </c>
      <c r="R64">
        <f t="shared" si="5"/>
        <v>1.2418094670054118</v>
      </c>
      <c r="S64">
        <f t="shared" si="5"/>
        <v>1.1689679207650141</v>
      </c>
      <c r="T64">
        <f t="shared" si="5"/>
        <v>1.1042198796624383</v>
      </c>
      <c r="U64">
        <f t="shared" si="5"/>
        <v>1.0462874218338178</v>
      </c>
      <c r="V64">
        <f t="shared" si="5"/>
        <v>1.0041547252311847</v>
      </c>
      <c r="W64">
        <f t="shared" si="5"/>
        <v>0.99414820978805929</v>
      </c>
    </row>
    <row r="65" spans="2:23">
      <c r="B65">
        <v>0.8</v>
      </c>
      <c r="C65">
        <f t="shared" si="4"/>
        <v>99.066838340886719</v>
      </c>
      <c r="D65">
        <f t="shared" si="5"/>
        <v>19.815236031333956</v>
      </c>
      <c r="E65">
        <f t="shared" si="5"/>
        <v>9.9087857426398624</v>
      </c>
      <c r="F65">
        <f t="shared" si="5"/>
        <v>4.9555605982928137</v>
      </c>
      <c r="G65">
        <f t="shared" si="5"/>
        <v>3.9649155694234044</v>
      </c>
      <c r="H65">
        <f t="shared" si="5"/>
        <v>3.3044855501771315</v>
      </c>
      <c r="I65">
        <f t="shared" si="5"/>
        <v>2.8327498221440788</v>
      </c>
      <c r="J65">
        <f t="shared" si="5"/>
        <v>2.4789480261192902</v>
      </c>
      <c r="K65">
        <f t="shared" si="5"/>
        <v>2.2037688514333431</v>
      </c>
      <c r="L65">
        <f t="shared" si="5"/>
        <v>1.9836255116845858</v>
      </c>
      <c r="M65">
        <f t="shared" si="5"/>
        <v>1.803508233708329</v>
      </c>
      <c r="N65">
        <f t="shared" si="5"/>
        <v>1.6534105020614491</v>
      </c>
      <c r="O65">
        <f t="shared" si="5"/>
        <v>1.5264047291294733</v>
      </c>
      <c r="P65">
        <f t="shared" si="5"/>
        <v>1.417542638044923</v>
      </c>
      <c r="Q65">
        <f t="shared" si="5"/>
        <v>1.3231954924383125</v>
      </c>
      <c r="R65">
        <f t="shared" si="5"/>
        <v>1.2406417400325285</v>
      </c>
      <c r="S65">
        <f t="shared" si="5"/>
        <v>1.167800193792131</v>
      </c>
      <c r="T65">
        <f t="shared" si="5"/>
        <v>1.1030521526895547</v>
      </c>
      <c r="U65">
        <f t="shared" si="5"/>
        <v>1.0451196948609345</v>
      </c>
      <c r="V65">
        <f t="shared" si="5"/>
        <v>1.0029869982583013</v>
      </c>
      <c r="W65">
        <f t="shared" si="5"/>
        <v>0.99298048281517581</v>
      </c>
    </row>
    <row r="66" spans="2:23">
      <c r="B66">
        <v>0.9</v>
      </c>
      <c r="C66">
        <f t="shared" si="4"/>
        <v>99.065670613913824</v>
      </c>
      <c r="D66">
        <f t="shared" si="5"/>
        <v>19.814068304361076</v>
      </c>
      <c r="E66">
        <f t="shared" si="5"/>
        <v>9.9076180156669782</v>
      </c>
      <c r="F66">
        <f t="shared" si="5"/>
        <v>4.9543928713199312</v>
      </c>
      <c r="G66">
        <f t="shared" si="5"/>
        <v>3.9637478424505206</v>
      </c>
      <c r="H66">
        <f t="shared" si="5"/>
        <v>3.3033178232042482</v>
      </c>
      <c r="I66">
        <f t="shared" si="5"/>
        <v>2.8315820951711959</v>
      </c>
      <c r="J66">
        <f t="shared" si="5"/>
        <v>2.4777802991464069</v>
      </c>
      <c r="K66">
        <f t="shared" si="5"/>
        <v>2.2026011244604597</v>
      </c>
      <c r="L66">
        <f t="shared" si="5"/>
        <v>1.9824577847117022</v>
      </c>
      <c r="M66">
        <f t="shared" si="5"/>
        <v>1.8023405067354459</v>
      </c>
      <c r="N66">
        <f t="shared" si="5"/>
        <v>1.6522427750885658</v>
      </c>
      <c r="O66">
        <f t="shared" si="5"/>
        <v>1.52523700215659</v>
      </c>
      <c r="P66">
        <f t="shared" si="5"/>
        <v>1.4163749110720394</v>
      </c>
      <c r="Q66">
        <f t="shared" si="5"/>
        <v>1.3220277654654291</v>
      </c>
      <c r="R66">
        <f t="shared" si="5"/>
        <v>1.2394740130596451</v>
      </c>
      <c r="S66">
        <f t="shared" si="5"/>
        <v>1.1666324668192476</v>
      </c>
      <c r="T66">
        <f t="shared" si="5"/>
        <v>1.1018844257166716</v>
      </c>
      <c r="U66">
        <f t="shared" si="5"/>
        <v>1.0439519678880511</v>
      </c>
      <c r="V66">
        <f t="shared" si="5"/>
        <v>1.0018192712854181</v>
      </c>
      <c r="W66">
        <f t="shared" si="5"/>
        <v>0.99181275584229289</v>
      </c>
    </row>
    <row r="67" spans="2:23">
      <c r="B67">
        <v>1</v>
      </c>
      <c r="C67">
        <f t="shared" si="4"/>
        <v>99.064502886940943</v>
      </c>
      <c r="D67">
        <f t="shared" si="5"/>
        <v>19.812900577388184</v>
      </c>
      <c r="E67">
        <f t="shared" si="5"/>
        <v>9.9064502886940922</v>
      </c>
      <c r="F67">
        <f t="shared" si="5"/>
        <v>4.9532251443470461</v>
      </c>
      <c r="G67">
        <f t="shared" si="5"/>
        <v>3.9625801154776377</v>
      </c>
      <c r="H67">
        <f t="shared" si="5"/>
        <v>3.3021500962313644</v>
      </c>
      <c r="I67">
        <f t="shared" si="5"/>
        <v>2.8304143681983134</v>
      </c>
      <c r="J67">
        <f t="shared" si="5"/>
        <v>2.476612572173523</v>
      </c>
      <c r="K67">
        <f t="shared" si="5"/>
        <v>2.2014333974875764</v>
      </c>
      <c r="L67">
        <f t="shared" si="5"/>
        <v>1.9812900577388188</v>
      </c>
      <c r="M67">
        <f t="shared" si="5"/>
        <v>1.8011727797625623</v>
      </c>
      <c r="N67">
        <f t="shared" si="5"/>
        <v>1.6510750481156822</v>
      </c>
      <c r="O67">
        <f t="shared" si="5"/>
        <v>1.5240692751837068</v>
      </c>
      <c r="P67">
        <f t="shared" si="5"/>
        <v>1.4152071840991567</v>
      </c>
      <c r="Q67">
        <f t="shared" si="5"/>
        <v>1.3208600384925457</v>
      </c>
      <c r="R67">
        <f t="shared" si="5"/>
        <v>1.2383062860867615</v>
      </c>
      <c r="S67">
        <f t="shared" si="5"/>
        <v>1.1654647398463642</v>
      </c>
      <c r="T67">
        <f t="shared" si="5"/>
        <v>1.1007166987437882</v>
      </c>
      <c r="U67">
        <f t="shared" si="5"/>
        <v>1.042784240915168</v>
      </c>
      <c r="V67">
        <f t="shared" si="5"/>
        <v>1.0006515443125348</v>
      </c>
      <c r="W67">
        <f t="shared" si="5"/>
        <v>0.99064502886940942</v>
      </c>
    </row>
    <row r="69" spans="2:23">
      <c r="C69" t="s">
        <v>15</v>
      </c>
      <c r="D69" t="s">
        <v>15</v>
      </c>
      <c r="E69" t="s">
        <v>15</v>
      </c>
      <c r="F69" t="s">
        <v>15</v>
      </c>
      <c r="G69" t="s">
        <v>15</v>
      </c>
      <c r="H69" t="s">
        <v>15</v>
      </c>
      <c r="I69" t="s">
        <v>15</v>
      </c>
      <c r="J69" t="s">
        <v>15</v>
      </c>
      <c r="K69" t="s">
        <v>15</v>
      </c>
      <c r="L69" t="s">
        <v>15</v>
      </c>
      <c r="M69" t="s">
        <v>15</v>
      </c>
      <c r="N69" t="s">
        <v>15</v>
      </c>
      <c r="O69" t="s">
        <v>15</v>
      </c>
      <c r="P69" t="s">
        <v>15</v>
      </c>
      <c r="Q69" t="s">
        <v>15</v>
      </c>
      <c r="R69" t="s">
        <v>15</v>
      </c>
      <c r="S69" t="s">
        <v>15</v>
      </c>
      <c r="T69" t="s">
        <v>15</v>
      </c>
      <c r="U69" t="s">
        <v>15</v>
      </c>
      <c r="V69" t="s">
        <v>15</v>
      </c>
      <c r="W69">
        <v>1.0023222985982423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5A02D-500F-C644-88C1-B16DEF0719A9}">
  <dimension ref="A1:W69"/>
  <sheetViews>
    <sheetView topLeftCell="H37" workbookViewId="0">
      <selection activeCell="L66" sqref="L47:L66"/>
    </sheetView>
  </sheetViews>
  <sheetFormatPr baseColWidth="10" defaultRowHeight="16"/>
  <sheetData>
    <row r="1" spans="1:5">
      <c r="A1" t="s">
        <v>4</v>
      </c>
    </row>
    <row r="2" spans="1:5">
      <c r="A2" t="s">
        <v>8</v>
      </c>
    </row>
    <row r="4" spans="1:5">
      <c r="A4" t="s">
        <v>1</v>
      </c>
      <c r="C4">
        <v>-0.22600000000000001</v>
      </c>
    </row>
    <row r="5" spans="1:5">
      <c r="A5" t="s">
        <v>9</v>
      </c>
      <c r="C5">
        <v>-2.0739999999999998</v>
      </c>
    </row>
    <row r="6" spans="1:5">
      <c r="A6" t="s">
        <v>12</v>
      </c>
      <c r="C6" s="1">
        <v>0.05</v>
      </c>
      <c r="D6" t="s">
        <v>14</v>
      </c>
      <c r="E6">
        <f>1/(1+C6)</f>
        <v>0.95238095238095233</v>
      </c>
    </row>
    <row r="7" spans="1:5">
      <c r="A7" t="s">
        <v>13</v>
      </c>
      <c r="C7">
        <v>12</v>
      </c>
    </row>
    <row r="8" spans="1:5">
      <c r="A8" t="s">
        <v>0</v>
      </c>
      <c r="C8">
        <v>1</v>
      </c>
    </row>
    <row r="10" spans="1:5">
      <c r="A10" t="s">
        <v>7</v>
      </c>
      <c r="C10">
        <v>0.1</v>
      </c>
    </row>
    <row r="11" spans="1:5">
      <c r="A11" t="s">
        <v>6</v>
      </c>
      <c r="C11">
        <v>13</v>
      </c>
    </row>
    <row r="12" spans="1:5">
      <c r="A12" t="s">
        <v>5</v>
      </c>
      <c r="C12">
        <v>-3</v>
      </c>
    </row>
    <row r="13" spans="1:5">
      <c r="A13" t="s">
        <v>2</v>
      </c>
      <c r="C13">
        <v>1</v>
      </c>
    </row>
    <row r="14" spans="1:5">
      <c r="A14" t="s">
        <v>3</v>
      </c>
    </row>
    <row r="15" spans="1:5">
      <c r="A15" t="s">
        <v>1</v>
      </c>
      <c r="C15">
        <f>$C$12/($C$11*(1/C$8 + $C$10*((C$8-1)/C$8 -0.5*(1+$C13))))</f>
        <v>-0.25641025641025639</v>
      </c>
    </row>
    <row r="18" spans="1:23">
      <c r="A18" t="s">
        <v>10</v>
      </c>
    </row>
    <row r="19" spans="1:23">
      <c r="C19" t="s">
        <v>0</v>
      </c>
    </row>
    <row r="20" spans="1:23">
      <c r="C20">
        <v>0.01</v>
      </c>
      <c r="D20">
        <v>0.05</v>
      </c>
      <c r="E20">
        <v>0.1</v>
      </c>
      <c r="F20">
        <v>0.2</v>
      </c>
      <c r="G20">
        <v>0.25</v>
      </c>
      <c r="H20">
        <v>0.3</v>
      </c>
      <c r="I20">
        <v>0.35</v>
      </c>
      <c r="J20">
        <v>0.4</v>
      </c>
      <c r="K20">
        <v>0.45</v>
      </c>
      <c r="L20">
        <v>0.5</v>
      </c>
      <c r="M20">
        <v>0.55000000000000004</v>
      </c>
      <c r="N20">
        <v>0.6</v>
      </c>
      <c r="O20">
        <v>0.65</v>
      </c>
      <c r="P20">
        <v>0.7</v>
      </c>
      <c r="Q20">
        <v>0.75</v>
      </c>
      <c r="R20">
        <v>0.8</v>
      </c>
      <c r="S20">
        <v>0.85</v>
      </c>
      <c r="T20">
        <v>0.9</v>
      </c>
      <c r="U20">
        <v>0.95</v>
      </c>
      <c r="V20">
        <v>0.99</v>
      </c>
      <c r="W20">
        <v>1</v>
      </c>
    </row>
    <row r="21" spans="1:23">
      <c r="A21" t="s">
        <v>2</v>
      </c>
      <c r="B21">
        <v>-1</v>
      </c>
      <c r="C21">
        <f>$C$12/($C$11*(1/C$20 + $C$10*((C$20-1)/C$20 -0.5*(1+$B21))))</f>
        <v>-2.5612567232988987E-3</v>
      </c>
      <c r="E21">
        <f t="shared" ref="E21:X36" si="0">$C$12/($C$11*(1/E$20 + $C$10*((E$20-1)/E$20 -0.5*(1+$B21))))</f>
        <v>-2.5359256128486898E-2</v>
      </c>
      <c r="F21">
        <f t="shared" si="0"/>
        <v>-5.016722408026756E-2</v>
      </c>
      <c r="G21">
        <f t="shared" si="0"/>
        <v>-6.2370062370062367E-2</v>
      </c>
      <c r="H21">
        <f t="shared" si="0"/>
        <v>-7.4441687344913146E-2</v>
      </c>
      <c r="I21">
        <f t="shared" si="0"/>
        <v>-8.638420403126286E-2</v>
      </c>
      <c r="J21">
        <f t="shared" si="0"/>
        <v>-9.8199672667757767E-2</v>
      </c>
      <c r="K21">
        <f t="shared" si="0"/>
        <v>-0.10989010989010989</v>
      </c>
      <c r="L21">
        <f t="shared" si="0"/>
        <v>-0.12145748987854252</v>
      </c>
      <c r="M21">
        <f t="shared" si="0"/>
        <v>-0.13290374546919051</v>
      </c>
      <c r="N21">
        <f t="shared" si="0"/>
        <v>-0.14423076923076922</v>
      </c>
      <c r="O21">
        <f t="shared" si="0"/>
        <v>-0.15544041450777205</v>
      </c>
      <c r="P21">
        <f t="shared" si="0"/>
        <v>-0.16653449643140367</v>
      </c>
      <c r="Q21">
        <f t="shared" si="0"/>
        <v>-0.1775147928994083</v>
      </c>
      <c r="R21">
        <f t="shared" si="0"/>
        <v>-0.18838304552590265</v>
      </c>
      <c r="S21">
        <f t="shared" si="0"/>
        <v>-0.19914096056228034</v>
      </c>
      <c r="T21">
        <f t="shared" si="0"/>
        <v>-0.20979020979020979</v>
      </c>
      <c r="U21">
        <f t="shared" si="0"/>
        <v>-0.22033243138770778</v>
      </c>
      <c r="V21">
        <f t="shared" si="0"/>
        <v>-0.22869022869022865</v>
      </c>
      <c r="W21">
        <f t="shared" si="0"/>
        <v>-0.23076923076923078</v>
      </c>
    </row>
    <row r="22" spans="1:23">
      <c r="B22">
        <v>-0.9</v>
      </c>
      <c r="C22">
        <f t="shared" ref="C22:R42" si="1">$C$12/($C$11*(1/C$20 + $C$10*((C$20-1)/C$20 -0.5*(1+$B22))))</f>
        <v>-2.5613988653003031E-3</v>
      </c>
      <c r="D22">
        <f t="shared" si="1"/>
        <v>-1.2753204242565945E-2</v>
      </c>
      <c r="E22">
        <f t="shared" si="1"/>
        <v>-2.5373197445764786E-2</v>
      </c>
      <c r="F22">
        <f t="shared" si="1"/>
        <v>-5.0221813007449573E-2</v>
      </c>
      <c r="G22">
        <f t="shared" si="1"/>
        <v>-6.2454460289372335E-2</v>
      </c>
      <c r="H22">
        <f t="shared" si="1"/>
        <v>-7.4561948552255494E-2</v>
      </c>
      <c r="I22">
        <f t="shared" si="1"/>
        <v>-8.6546188876754096E-2</v>
      </c>
      <c r="J22">
        <f t="shared" si="1"/>
        <v>-9.8409053632934215E-2</v>
      </c>
      <c r="K22">
        <f t="shared" si="1"/>
        <v>-0.11015237745548007</v>
      </c>
      <c r="L22">
        <f t="shared" si="1"/>
        <v>-0.12177795818956769</v>
      </c>
      <c r="M22">
        <f t="shared" si="1"/>
        <v>-0.13328755780842944</v>
      </c>
      <c r="N22">
        <f t="shared" si="1"/>
        <v>-0.14468290330359296</v>
      </c>
      <c r="O22">
        <f t="shared" si="1"/>
        <v>-0.1559656875487393</v>
      </c>
      <c r="P22">
        <f t="shared" si="1"/>
        <v>-0.16713757013808747</v>
      </c>
      <c r="Q22">
        <f t="shared" si="1"/>
        <v>-0.17820017820017819</v>
      </c>
      <c r="R22">
        <f t="shared" si="1"/>
        <v>-0.18915510718789408</v>
      </c>
      <c r="S22">
        <f t="shared" si="0"/>
        <v>-0.20000392164552247</v>
      </c>
      <c r="T22">
        <f t="shared" si="0"/>
        <v>-0.21074815595363541</v>
      </c>
      <c r="U22">
        <f t="shared" si="0"/>
        <v>-0.2213893150525314</v>
      </c>
      <c r="V22">
        <f t="shared" si="0"/>
        <v>-0.22982902113730541</v>
      </c>
      <c r="W22">
        <f t="shared" si="0"/>
        <v>-0.23192887514495553</v>
      </c>
    </row>
    <row r="23" spans="1:23">
      <c r="B23">
        <v>-0.8</v>
      </c>
      <c r="C23">
        <f t="shared" si="1"/>
        <v>-2.5615410230794846E-3</v>
      </c>
      <c r="D23">
        <f t="shared" si="1"/>
        <v>-1.2756729174639624E-2</v>
      </c>
      <c r="E23">
        <f t="shared" si="1"/>
        <v>-2.5387154100025386E-2</v>
      </c>
      <c r="F23">
        <f t="shared" si="1"/>
        <v>-5.0276520864756161E-2</v>
      </c>
      <c r="G23">
        <f t="shared" si="1"/>
        <v>-6.2539086929330828E-2</v>
      </c>
      <c r="H23">
        <f t="shared" si="1"/>
        <v>-7.468259895444361E-2</v>
      </c>
      <c r="I23">
        <f t="shared" si="1"/>
        <v>-8.6708782360956263E-2</v>
      </c>
      <c r="J23">
        <f t="shared" si="1"/>
        <v>-9.8619329388560162E-2</v>
      </c>
      <c r="K23">
        <f t="shared" si="1"/>
        <v>-0.11041589988958411</v>
      </c>
      <c r="L23">
        <f t="shared" si="1"/>
        <v>-0.1221001221001221</v>
      </c>
      <c r="M23">
        <f t="shared" si="1"/>
        <v>-0.13367359338923321</v>
      </c>
      <c r="N23">
        <f t="shared" si="1"/>
        <v>-0.14513788098693758</v>
      </c>
      <c r="O23">
        <f t="shared" si="1"/>
        <v>-0.1564945226917058</v>
      </c>
      <c r="P23">
        <f t="shared" si="1"/>
        <v>-0.16774502755811169</v>
      </c>
      <c r="Q23">
        <f t="shared" si="1"/>
        <v>-0.17889087656529518</v>
      </c>
      <c r="R23">
        <f t="shared" si="1"/>
        <v>-0.18993352326685659</v>
      </c>
      <c r="S23">
        <f t="shared" si="0"/>
        <v>-0.20087439442278152</v>
      </c>
      <c r="T23">
        <f t="shared" si="0"/>
        <v>-0.21171489061397317</v>
      </c>
      <c r="U23">
        <f t="shared" si="0"/>
        <v>-0.22245638683994851</v>
      </c>
      <c r="V23">
        <f t="shared" si="0"/>
        <v>-0.23097921187093162</v>
      </c>
      <c r="W23">
        <f t="shared" si="0"/>
        <v>-0.23310023310023312</v>
      </c>
    </row>
    <row r="24" spans="1:23">
      <c r="B24">
        <v>-0.7</v>
      </c>
      <c r="C24">
        <f t="shared" si="1"/>
        <v>-2.5616831966390717E-3</v>
      </c>
      <c r="D24">
        <f t="shared" si="1"/>
        <v>-1.2760256055804851E-2</v>
      </c>
      <c r="E24">
        <f t="shared" si="1"/>
        <v>-2.5401126116591163E-2</v>
      </c>
      <c r="F24">
        <f t="shared" si="1"/>
        <v>-5.0331348041271706E-2</v>
      </c>
      <c r="G24">
        <f t="shared" si="1"/>
        <v>-6.2623943220958142E-2</v>
      </c>
      <c r="H24">
        <f t="shared" si="1"/>
        <v>-7.4803640443834946E-2</v>
      </c>
      <c r="I24">
        <f t="shared" si="1"/>
        <v>-8.6871987920656923E-2</v>
      </c>
      <c r="J24">
        <f t="shared" si="1"/>
        <v>-9.8830505682754075E-2</v>
      </c>
      <c r="K24">
        <f t="shared" si="1"/>
        <v>-0.11068068622025456</v>
      </c>
      <c r="L24">
        <f t="shared" si="1"/>
        <v>-0.1224239951030402</v>
      </c>
      <c r="M24">
        <f t="shared" si="1"/>
        <v>-0.13406187158497695</v>
      </c>
      <c r="N24">
        <f t="shared" si="1"/>
        <v>-0.14559572919194369</v>
      </c>
      <c r="O24">
        <f t="shared" si="1"/>
        <v>-0.15702695629416383</v>
      </c>
      <c r="P24">
        <f t="shared" si="1"/>
        <v>-0.16835691666332625</v>
      </c>
      <c r="Q24">
        <f t="shared" si="1"/>
        <v>-0.17958695001496561</v>
      </c>
      <c r="R24">
        <f t="shared" si="1"/>
        <v>-0.19071837253655435</v>
      </c>
      <c r="S24">
        <f t="shared" si="0"/>
        <v>-0.20175247740174457</v>
      </c>
      <c r="T24">
        <f t="shared" si="0"/>
        <v>-0.21269053527118043</v>
      </c>
      <c r="U24">
        <f t="shared" si="0"/>
        <v>-0.22353379478028981</v>
      </c>
      <c r="V24">
        <f t="shared" si="0"/>
        <v>-0.23214097288171362</v>
      </c>
      <c r="W24">
        <f t="shared" si="0"/>
        <v>-0.23428348301444749</v>
      </c>
    </row>
    <row r="25" spans="1:23">
      <c r="B25">
        <v>-0.6</v>
      </c>
      <c r="C25">
        <f t="shared" si="1"/>
        <v>-2.5618253859816917E-3</v>
      </c>
      <c r="D25">
        <f t="shared" si="1"/>
        <v>-1.2763784887678691E-2</v>
      </c>
      <c r="E25">
        <f t="shared" si="1"/>
        <v>-2.5415113520840391E-2</v>
      </c>
      <c r="F25">
        <f t="shared" si="1"/>
        <v>-5.0386294927779643E-2</v>
      </c>
      <c r="G25">
        <f t="shared" si="1"/>
        <v>-6.2709030100334448E-2</v>
      </c>
      <c r="H25">
        <f t="shared" si="1"/>
        <v>-7.4925074925074928E-2</v>
      </c>
      <c r="I25">
        <f t="shared" si="1"/>
        <v>-8.7035809018567653E-2</v>
      </c>
      <c r="J25">
        <f t="shared" si="1"/>
        <v>-9.9042588312974578E-2</v>
      </c>
      <c r="K25">
        <f t="shared" si="1"/>
        <v>-0.11094674556213018</v>
      </c>
      <c r="L25">
        <f t="shared" si="1"/>
        <v>-0.12274959083469723</v>
      </c>
      <c r="M25">
        <f t="shared" si="1"/>
        <v>-0.13445241199478489</v>
      </c>
      <c r="N25">
        <f t="shared" si="1"/>
        <v>-0.14605647517039921</v>
      </c>
      <c r="O25">
        <f t="shared" si="1"/>
        <v>-0.15756302521008403</v>
      </c>
      <c r="P25">
        <f t="shared" si="1"/>
        <v>-0.16897328612809784</v>
      </c>
      <c r="Q25">
        <f t="shared" si="1"/>
        <v>-0.18028846153846154</v>
      </c>
      <c r="R25">
        <f t="shared" si="1"/>
        <v>-0.19150973507819979</v>
      </c>
      <c r="S25">
        <f t="shared" si="0"/>
        <v>-0.20263827082008898</v>
      </c>
      <c r="T25">
        <f t="shared" si="0"/>
        <v>-0.21367521367521367</v>
      </c>
      <c r="U25">
        <f t="shared" si="0"/>
        <v>-0.22462168978562422</v>
      </c>
      <c r="V25">
        <f t="shared" si="0"/>
        <v>-0.23331447963800903</v>
      </c>
      <c r="W25">
        <f t="shared" si="0"/>
        <v>-0.23547880690737832</v>
      </c>
    </row>
    <row r="26" spans="1:23">
      <c r="B26">
        <v>-0.5</v>
      </c>
      <c r="C26">
        <f t="shared" si="1"/>
        <v>-2.5619675911099722E-3</v>
      </c>
      <c r="D26">
        <f t="shared" si="1"/>
        <v>-1.2767315671879987E-2</v>
      </c>
      <c r="E26">
        <f t="shared" si="1"/>
        <v>-2.5429116338207249E-2</v>
      </c>
      <c r="F26">
        <f t="shared" si="1"/>
        <v>-5.0441361916771753E-2</v>
      </c>
      <c r="G26">
        <f t="shared" si="1"/>
        <v>-6.2794348508634218E-2</v>
      </c>
      <c r="H26">
        <f t="shared" si="1"/>
        <v>-7.5046904315196991E-2</v>
      </c>
      <c r="I26">
        <f t="shared" si="1"/>
        <v>-8.7200249143568997E-2</v>
      </c>
      <c r="J26">
        <f t="shared" si="1"/>
        <v>-9.9255583126550861E-2</v>
      </c>
      <c r="K26">
        <f t="shared" si="1"/>
        <v>-0.11121408711770157</v>
      </c>
      <c r="L26">
        <f t="shared" si="1"/>
        <v>-0.12307692307692308</v>
      </c>
      <c r="M26">
        <f t="shared" si="1"/>
        <v>-0.13484523444682806</v>
      </c>
      <c r="N26">
        <f t="shared" si="1"/>
        <v>-0.1465201465201465</v>
      </c>
      <c r="O26">
        <f t="shared" si="1"/>
        <v>-0.158102766798419</v>
      </c>
      <c r="P26">
        <f t="shared" si="1"/>
        <v>-0.16959418534221682</v>
      </c>
      <c r="Q26">
        <f t="shared" si="1"/>
        <v>-0.18099547511312217</v>
      </c>
      <c r="R26">
        <f t="shared" si="1"/>
        <v>-0.19230769230769232</v>
      </c>
      <c r="S26">
        <f t="shared" si="0"/>
        <v>-0.20353187668362768</v>
      </c>
      <c r="T26">
        <f t="shared" si="0"/>
        <v>-0.21466905187835422</v>
      </c>
      <c r="U26">
        <f t="shared" si="0"/>
        <v>-0.22572022572022574</v>
      </c>
      <c r="V26">
        <f t="shared" si="0"/>
        <v>-0.23449991117427607</v>
      </c>
      <c r="W26">
        <f t="shared" si="0"/>
        <v>-0.23668639053254439</v>
      </c>
    </row>
    <row r="27" spans="1:23">
      <c r="B27">
        <v>-0.4</v>
      </c>
      <c r="C27">
        <f t="shared" si="1"/>
        <v>-2.5621098120265436E-3</v>
      </c>
      <c r="D27">
        <f t="shared" si="1"/>
        <v>-1.2770848410029373E-2</v>
      </c>
      <c r="E27">
        <f t="shared" si="1"/>
        <v>-2.5443134594182005E-2</v>
      </c>
      <c r="F27">
        <f t="shared" si="1"/>
        <v>-5.0496549402457493E-2</v>
      </c>
      <c r="G27">
        <f t="shared" si="1"/>
        <v>-6.2879899392160973E-2</v>
      </c>
      <c r="H27">
        <f t="shared" si="1"/>
        <v>-7.5169130543723373E-2</v>
      </c>
      <c r="I27">
        <f t="shared" si="1"/>
        <v>-8.7365311810958107E-2</v>
      </c>
      <c r="J27">
        <f t="shared" si="1"/>
        <v>-9.9469496021220169E-2</v>
      </c>
      <c r="K27">
        <f t="shared" si="1"/>
        <v>-0.11148272017837234</v>
      </c>
      <c r="L27">
        <f t="shared" si="1"/>
        <v>-0.12340600575894692</v>
      </c>
      <c r="M27">
        <f t="shared" si="1"/>
        <v>-0.13524035900168024</v>
      </c>
      <c r="N27">
        <f t="shared" si="1"/>
        <v>-0.14698677119059284</v>
      </c>
      <c r="O27">
        <f t="shared" si="1"/>
        <v>-0.15864621893178216</v>
      </c>
      <c r="P27">
        <f t="shared" si="1"/>
        <v>-0.17021966442409014</v>
      </c>
      <c r="Q27">
        <f t="shared" si="1"/>
        <v>-0.18170805572380375</v>
      </c>
      <c r="R27">
        <f t="shared" si="1"/>
        <v>-0.19311232700354039</v>
      </c>
      <c r="S27">
        <f t="shared" si="0"/>
        <v>-0.20443339880546757</v>
      </c>
      <c r="T27">
        <f t="shared" si="0"/>
        <v>-0.2156721782890007</v>
      </c>
      <c r="U27">
        <f t="shared" si="0"/>
        <v>-0.22682955947311872</v>
      </c>
      <c r="V27">
        <f t="shared" si="0"/>
        <v>-0.23569745018212984</v>
      </c>
      <c r="W27">
        <f t="shared" si="0"/>
        <v>-0.2379064234734338</v>
      </c>
    </row>
    <row r="28" spans="1:23">
      <c r="B28">
        <v>-0.3</v>
      </c>
      <c r="C28">
        <f t="shared" si="1"/>
        <v>-2.5622520487340338E-3</v>
      </c>
      <c r="D28">
        <f t="shared" si="1"/>
        <v>-1.277438310374928E-2</v>
      </c>
      <c r="E28">
        <f t="shared" si="1"/>
        <v>-2.5457168314311173E-2</v>
      </c>
      <c r="F28">
        <f t="shared" si="1"/>
        <v>-5.0551857780773438E-2</v>
      </c>
      <c r="G28">
        <f t="shared" si="1"/>
        <v>-6.2965683702382202E-2</v>
      </c>
      <c r="H28">
        <f t="shared" si="1"/>
        <v>-7.5291755552766973E-2</v>
      </c>
      <c r="I28">
        <f t="shared" si="1"/>
        <v>-8.7531000562699288E-2</v>
      </c>
      <c r="J28">
        <f t="shared" si="1"/>
        <v>-9.9684332945672041E-2</v>
      </c>
      <c r="K28">
        <f t="shared" si="1"/>
        <v>-0.11175265412553549</v>
      </c>
      <c r="L28">
        <f t="shared" si="1"/>
        <v>-0.12373685295937306</v>
      </c>
      <c r="M28">
        <f t="shared" si="1"/>
        <v>-0.13563780595573274</v>
      </c>
      <c r="N28">
        <f t="shared" si="1"/>
        <v>-0.14745637748832635</v>
      </c>
      <c r="O28">
        <f t="shared" si="1"/>
        <v>-0.15919342000530645</v>
      </c>
      <c r="P28">
        <f t="shared" si="1"/>
        <v>-0.1708497742342269</v>
      </c>
      <c r="Q28">
        <f t="shared" si="1"/>
        <v>-0.18242626938279111</v>
      </c>
      <c r="R28">
        <f t="shared" si="1"/>
        <v>-0.19392372333548805</v>
      </c>
      <c r="S28">
        <f t="shared" si="0"/>
        <v>-0.20534294284621424</v>
      </c>
      <c r="T28">
        <f t="shared" si="0"/>
        <v>-0.21668472372697728</v>
      </c>
      <c r="U28">
        <f t="shared" si="0"/>
        <v>-0.22794985103277277</v>
      </c>
      <c r="V28">
        <f t="shared" si="0"/>
        <v>-0.23690728310420328</v>
      </c>
      <c r="W28">
        <f t="shared" si="0"/>
        <v>-0.23913909924272619</v>
      </c>
    </row>
    <row r="29" spans="1:23">
      <c r="B29">
        <v>-0.2</v>
      </c>
      <c r="C29">
        <f t="shared" si="1"/>
        <v>-2.5623943012350742E-3</v>
      </c>
      <c r="D29">
        <f t="shared" si="1"/>
        <v>-1.2777919754663939E-2</v>
      </c>
      <c r="E29">
        <f t="shared" si="1"/>
        <v>-2.5471217524197655E-2</v>
      </c>
      <c r="F29">
        <f t="shared" si="1"/>
        <v>-5.0607287449392718E-2</v>
      </c>
      <c r="G29">
        <f t="shared" si="1"/>
        <v>-6.3051702395964693E-2</v>
      </c>
      <c r="H29">
        <f t="shared" si="1"/>
        <v>-7.5414781297134234E-2</v>
      </c>
      <c r="I29">
        <f t="shared" si="1"/>
        <v>-8.7697318967677268E-2</v>
      </c>
      <c r="J29">
        <f t="shared" si="1"/>
        <v>-9.990009990009989E-2</v>
      </c>
      <c r="K29">
        <f t="shared" si="1"/>
        <v>-0.11202389843166542</v>
      </c>
      <c r="L29">
        <f t="shared" si="1"/>
        <v>-0.12406947890818859</v>
      </c>
      <c r="M29">
        <f t="shared" si="1"/>
        <v>-0.13603759584466982</v>
      </c>
      <c r="N29">
        <f t="shared" si="1"/>
        <v>-0.14792899408284022</v>
      </c>
      <c r="O29">
        <f t="shared" si="1"/>
        <v>-0.15974440894568692</v>
      </c>
      <c r="P29">
        <f t="shared" si="1"/>
        <v>-0.17148456638902501</v>
      </c>
      <c r="Q29">
        <f t="shared" si="1"/>
        <v>-0.18315018315018317</v>
      </c>
      <c r="R29">
        <f t="shared" si="1"/>
        <v>-0.19474196689386561</v>
      </c>
      <c r="S29">
        <f t="shared" si="0"/>
        <v>-0.20626061635525358</v>
      </c>
      <c r="T29">
        <f t="shared" si="0"/>
        <v>-0.21770682148040638</v>
      </c>
      <c r="U29">
        <f t="shared" si="0"/>
        <v>-0.2290812635640222</v>
      </c>
      <c r="V29">
        <f t="shared" si="0"/>
        <v>-0.23812960023091356</v>
      </c>
      <c r="W29">
        <f t="shared" si="0"/>
        <v>-0.24038461538461536</v>
      </c>
    </row>
    <row r="30" spans="1:23">
      <c r="B30">
        <v>-0.1</v>
      </c>
      <c r="C30">
        <f t="shared" si="1"/>
        <v>-2.562536569532294E-3</v>
      </c>
      <c r="D30">
        <f t="shared" si="1"/>
        <v>-1.2781458364399378E-2</v>
      </c>
      <c r="E30">
        <f t="shared" si="1"/>
        <v>-2.5485282249500911E-2</v>
      </c>
      <c r="F30">
        <f t="shared" si="1"/>
        <v>-5.0662838807734527E-2</v>
      </c>
      <c r="G30">
        <f t="shared" si="1"/>
        <v>-6.3137956434810058E-2</v>
      </c>
      <c r="H30">
        <f t="shared" si="1"/>
        <v>-7.5538209744429055E-2</v>
      </c>
      <c r="I30">
        <f t="shared" si="1"/>
        <v>-8.7864270621953525E-2</v>
      </c>
      <c r="J30">
        <f t="shared" si="1"/>
        <v>-0.10011680293675954</v>
      </c>
      <c r="K30">
        <f t="shared" si="1"/>
        <v>-0.11229646266142615</v>
      </c>
      <c r="L30">
        <f t="shared" si="1"/>
        <v>-0.12440389798880366</v>
      </c>
      <c r="M30">
        <f t="shared" si="1"/>
        <v>-0.13643974944700557</v>
      </c>
      <c r="N30">
        <f t="shared" si="1"/>
        <v>-0.14840465001236702</v>
      </c>
      <c r="O30">
        <f t="shared" si="1"/>
        <v>-0.16029922522041143</v>
      </c>
      <c r="P30">
        <f t="shared" si="1"/>
        <v>-0.17212409327486577</v>
      </c>
      <c r="Q30">
        <f t="shared" si="1"/>
        <v>-0.18387986515476556</v>
      </c>
      <c r="R30">
        <f t="shared" si="1"/>
        <v>-0.19556714471968709</v>
      </c>
      <c r="S30">
        <f t="shared" si="0"/>
        <v>-0.2071865288131462</v>
      </c>
      <c r="T30">
        <f t="shared" si="0"/>
        <v>-0.21873860736419976</v>
      </c>
      <c r="U30">
        <f t="shared" si="0"/>
        <v>-0.23022396348728719</v>
      </c>
      <c r="V30">
        <f t="shared" si="0"/>
        <v>-0.23936459580023936</v>
      </c>
      <c r="W30">
        <f t="shared" si="0"/>
        <v>-0.24164317358034637</v>
      </c>
    </row>
    <row r="31" spans="1:23">
      <c r="B31">
        <v>0</v>
      </c>
      <c r="C31">
        <f t="shared" si="1"/>
        <v>-2.5626788536283265E-3</v>
      </c>
      <c r="D31">
        <f t="shared" si="1"/>
        <v>-1.2784998934583422E-2</v>
      </c>
      <c r="E31">
        <f t="shared" si="1"/>
        <v>-2.54993625159371E-2</v>
      </c>
      <c r="F31">
        <f t="shared" si="1"/>
        <v>-5.0718512256973797E-2</v>
      </c>
      <c r="G31">
        <f t="shared" si="1"/>
        <v>-6.3224446786090627E-2</v>
      </c>
      <c r="H31">
        <f t="shared" si="1"/>
        <v>-7.5662042875157612E-2</v>
      </c>
      <c r="I31">
        <f t="shared" si="1"/>
        <v>-8.8031859149025365E-2</v>
      </c>
      <c r="J31">
        <f t="shared" si="1"/>
        <v>-0.10033444816053512</v>
      </c>
      <c r="K31">
        <f t="shared" si="1"/>
        <v>-0.11257035647279549</v>
      </c>
      <c r="L31">
        <f t="shared" si="1"/>
        <v>-0.12474012474012473</v>
      </c>
      <c r="M31">
        <f t="shared" si="1"/>
        <v>-0.13684428778768401</v>
      </c>
      <c r="N31">
        <f t="shared" si="1"/>
        <v>-0.14888337468982629</v>
      </c>
      <c r="O31">
        <f t="shared" si="1"/>
        <v>-0.16085790884718501</v>
      </c>
      <c r="P31">
        <f t="shared" si="1"/>
        <v>-0.17276840806252569</v>
      </c>
      <c r="Q31">
        <f t="shared" si="1"/>
        <v>-0.18461538461538463</v>
      </c>
      <c r="R31">
        <f t="shared" si="1"/>
        <v>-0.19639934533551553</v>
      </c>
      <c r="S31">
        <f t="shared" si="0"/>
        <v>-0.20812079167516831</v>
      </c>
      <c r="T31">
        <f t="shared" si="0"/>
        <v>-0.21978021978021978</v>
      </c>
      <c r="U31">
        <f t="shared" si="0"/>
        <v>-0.23137812056017862</v>
      </c>
      <c r="V31">
        <f t="shared" si="0"/>
        <v>-0.24061246810061976</v>
      </c>
      <c r="W31">
        <f t="shared" si="0"/>
        <v>-0.24291497975708504</v>
      </c>
    </row>
    <row r="32" spans="1:23">
      <c r="B32">
        <v>0.1</v>
      </c>
      <c r="C32">
        <f t="shared" si="1"/>
        <v>-2.5628211535258013E-3</v>
      </c>
      <c r="D32">
        <f t="shared" si="1"/>
        <v>-1.2788541466845705E-2</v>
      </c>
      <c r="E32">
        <f t="shared" si="1"/>
        <v>-2.5513458349279247E-2</v>
      </c>
      <c r="F32">
        <f t="shared" si="1"/>
        <v>-5.0774308200050772E-2</v>
      </c>
      <c r="G32">
        <f t="shared" si="1"/>
        <v>-6.3311174422285538E-2</v>
      </c>
      <c r="H32">
        <f t="shared" si="1"/>
        <v>-7.578628268283441E-2</v>
      </c>
      <c r="I32">
        <f t="shared" si="1"/>
        <v>-8.8200088200088192E-2</v>
      </c>
      <c r="J32">
        <f t="shared" si="1"/>
        <v>-0.10055304172951232</v>
      </c>
      <c r="K32">
        <f t="shared" si="1"/>
        <v>-0.11284558961820575</v>
      </c>
      <c r="L32">
        <f t="shared" si="1"/>
        <v>-0.12507817385866166</v>
      </c>
      <c r="M32">
        <f t="shared" si="1"/>
        <v>-0.13725123214174309</v>
      </c>
      <c r="N32">
        <f t="shared" si="1"/>
        <v>-0.14936519790888722</v>
      </c>
      <c r="O32">
        <f t="shared" si="1"/>
        <v>-0.16142050040355127</v>
      </c>
      <c r="P32">
        <f t="shared" si="1"/>
        <v>-0.17341756472191253</v>
      </c>
      <c r="Q32">
        <f t="shared" si="1"/>
        <v>-0.18535681186283598</v>
      </c>
      <c r="R32">
        <f t="shared" si="1"/>
        <v>-0.19723865877712032</v>
      </c>
      <c r="S32">
        <f t="shared" si="0"/>
        <v>-0.2090635184160364</v>
      </c>
      <c r="T32">
        <f t="shared" si="0"/>
        <v>-0.22083179977916817</v>
      </c>
      <c r="U32">
        <f t="shared" si="0"/>
        <v>-0.23254390796156907</v>
      </c>
      <c r="V32">
        <f t="shared" si="0"/>
        <v>-0.24187341957708799</v>
      </c>
      <c r="W32">
        <f t="shared" si="0"/>
        <v>-0.24420024420024419</v>
      </c>
    </row>
    <row r="33" spans="1:23">
      <c r="B33">
        <v>0.2</v>
      </c>
      <c r="C33">
        <f t="shared" si="1"/>
        <v>-2.562963469227352E-3</v>
      </c>
      <c r="D33">
        <f t="shared" si="1"/>
        <v>-1.2792085962817671E-2</v>
      </c>
      <c r="E33">
        <f t="shared" si="1"/>
        <v>-2.5527569775357389E-2</v>
      </c>
      <c r="F33">
        <f t="shared" si="1"/>
        <v>-5.0830227041680782E-2</v>
      </c>
      <c r="G33">
        <f t="shared" si="1"/>
        <v>-6.3398140321217239E-2</v>
      </c>
      <c r="H33">
        <f t="shared" si="1"/>
        <v>-7.5910931174089064E-2</v>
      </c>
      <c r="I33">
        <f t="shared" si="1"/>
        <v>-8.8368961454300607E-2</v>
      </c>
      <c r="J33">
        <f t="shared" si="1"/>
        <v>-0.10077258985555929</v>
      </c>
      <c r="K33">
        <f t="shared" si="1"/>
        <v>-0.11312217194570136</v>
      </c>
      <c r="L33">
        <f t="shared" si="1"/>
        <v>-0.1254180602006689</v>
      </c>
      <c r="M33">
        <f t="shared" si="1"/>
        <v>-0.13766060403804439</v>
      </c>
      <c r="N33">
        <f t="shared" si="1"/>
        <v>-0.14985014985014986</v>
      </c>
      <c r="O33">
        <f t="shared" si="1"/>
        <v>-0.1619870410367171</v>
      </c>
      <c r="P33">
        <f t="shared" si="1"/>
        <v>-0.17407161803713531</v>
      </c>
      <c r="Q33">
        <f t="shared" si="1"/>
        <v>-0.18610421836228286</v>
      </c>
      <c r="R33">
        <f t="shared" si="1"/>
        <v>-0.19808517662594916</v>
      </c>
      <c r="S33">
        <f t="shared" si="0"/>
        <v>-0.21001482457585241</v>
      </c>
      <c r="T33">
        <f t="shared" si="0"/>
        <v>-0.22189349112426035</v>
      </c>
      <c r="U33">
        <f t="shared" si="0"/>
        <v>-0.23372150237821882</v>
      </c>
      <c r="V33">
        <f t="shared" si="0"/>
        <v>-0.24314765694076035</v>
      </c>
      <c r="W33">
        <f t="shared" si="0"/>
        <v>-0.24549918166939447</v>
      </c>
    </row>
    <row r="34" spans="1:23">
      <c r="B34">
        <v>0.3</v>
      </c>
      <c r="C34">
        <f t="shared" si="1"/>
        <v>-2.5631058007356115E-3</v>
      </c>
      <c r="D34">
        <f t="shared" si="1"/>
        <v>-1.2795632424132562E-2</v>
      </c>
      <c r="E34">
        <f t="shared" si="1"/>
        <v>-2.5541696820058746E-2</v>
      </c>
      <c r="F34">
        <f t="shared" si="1"/>
        <v>-5.088626918836401E-2</v>
      </c>
      <c r="G34">
        <f t="shared" si="1"/>
        <v>-6.348534546608825E-2</v>
      </c>
      <c r="H34">
        <f t="shared" si="1"/>
        <v>-7.603599036877455E-2</v>
      </c>
      <c r="I34">
        <f t="shared" si="1"/>
        <v>-8.8538482619052644E-2</v>
      </c>
      <c r="J34">
        <f t="shared" si="1"/>
        <v>-0.10099309880491499</v>
      </c>
      <c r="K34">
        <f t="shared" si="1"/>
        <v>-0.1134001134001134</v>
      </c>
      <c r="L34">
        <f t="shared" si="1"/>
        <v>-0.12575979878432195</v>
      </c>
      <c r="M34">
        <f t="shared" si="1"/>
        <v>-0.13807242526306981</v>
      </c>
      <c r="N34">
        <f t="shared" si="1"/>
        <v>-0.15033826108744675</v>
      </c>
      <c r="O34">
        <f t="shared" si="1"/>
        <v>-0.16255757247358441</v>
      </c>
      <c r="P34">
        <f t="shared" si="1"/>
        <v>-0.17473062362191621</v>
      </c>
      <c r="Q34">
        <f t="shared" si="1"/>
        <v>-0.18685767673621925</v>
      </c>
      <c r="R34">
        <f t="shared" si="1"/>
        <v>-0.19893899204244034</v>
      </c>
      <c r="S34">
        <f t="shared" si="0"/>
        <v>-0.21097482780730967</v>
      </c>
      <c r="T34">
        <f t="shared" si="0"/>
        <v>-0.22296544035674468</v>
      </c>
      <c r="U34">
        <f t="shared" si="0"/>
        <v>-0.23491108409404685</v>
      </c>
      <c r="V34">
        <f t="shared" si="0"/>
        <v>-0.24443539128180433</v>
      </c>
      <c r="W34">
        <f t="shared" si="0"/>
        <v>-0.24681201151789384</v>
      </c>
    </row>
    <row r="35" spans="1:23">
      <c r="B35">
        <v>0.4</v>
      </c>
      <c r="C35">
        <f t="shared" si="1"/>
        <v>-2.5632481480532127E-3</v>
      </c>
      <c r="D35">
        <f t="shared" si="1"/>
        <v>-1.2799180852425445E-2</v>
      </c>
      <c r="E35">
        <f t="shared" si="1"/>
        <v>-2.5555839509327886E-2</v>
      </c>
      <c r="F35">
        <f t="shared" si="1"/>
        <v>-5.094243504839531E-2</v>
      </c>
      <c r="G35">
        <f t="shared" si="1"/>
        <v>-6.3572790845518118E-2</v>
      </c>
      <c r="H35">
        <f t="shared" si="1"/>
        <v>-7.6161462300076158E-2</v>
      </c>
      <c r="I35">
        <f t="shared" si="1"/>
        <v>-8.8708655430236968E-2</v>
      </c>
      <c r="J35">
        <f t="shared" si="1"/>
        <v>-0.10121457489878541</v>
      </c>
      <c r="K35">
        <f t="shared" si="1"/>
        <v>-0.11367942402425159</v>
      </c>
      <c r="L35">
        <f t="shared" si="1"/>
        <v>-0.12610340479192939</v>
      </c>
      <c r="M35">
        <f t="shared" si="1"/>
        <v>-0.13848671786478661</v>
      </c>
      <c r="N35">
        <f t="shared" si="1"/>
        <v>-0.15082956259426847</v>
      </c>
      <c r="O35">
        <f t="shared" si="1"/>
        <v>-0.16313213703099513</v>
      </c>
      <c r="P35">
        <f t="shared" si="1"/>
        <v>-0.17539463793535454</v>
      </c>
      <c r="Q35">
        <f t="shared" si="1"/>
        <v>-0.18761726078799248</v>
      </c>
      <c r="R35">
        <f t="shared" si="1"/>
        <v>-0.19980019980019978</v>
      </c>
      <c r="S35">
        <f t="shared" si="0"/>
        <v>-0.21194364792419895</v>
      </c>
      <c r="T35">
        <f t="shared" si="0"/>
        <v>-0.22404779686333084</v>
      </c>
      <c r="U35">
        <f t="shared" si="0"/>
        <v>-0.23611283708214242</v>
      </c>
      <c r="V35">
        <f t="shared" si="0"/>
        <v>-0.24573683818601533</v>
      </c>
      <c r="W35">
        <f t="shared" si="0"/>
        <v>-0.24813895781637718</v>
      </c>
    </row>
    <row r="36" spans="1:23">
      <c r="B36">
        <v>0.5</v>
      </c>
      <c r="C36">
        <f t="shared" si="1"/>
        <v>-2.563390511182791E-3</v>
      </c>
      <c r="D36">
        <f t="shared" si="1"/>
        <v>-1.2802731249333192E-2</v>
      </c>
      <c r="E36">
        <f t="shared" si="1"/>
        <v>-2.5569997869166843E-2</v>
      </c>
      <c r="F36">
        <f t="shared" si="1"/>
        <v>-5.0998725031874199E-2</v>
      </c>
      <c r="G36">
        <f t="shared" si="1"/>
        <v>-6.3660477453580902E-2</v>
      </c>
      <c r="H36">
        <f t="shared" si="1"/>
        <v>-7.6287349014621739E-2</v>
      </c>
      <c r="I36">
        <f t="shared" si="1"/>
        <v>-8.887948365252353E-2</v>
      </c>
      <c r="J36">
        <f t="shared" si="1"/>
        <v>-0.10143702451394759</v>
      </c>
      <c r="K36">
        <f t="shared" si="1"/>
        <v>-0.11396011396011396</v>
      </c>
      <c r="L36">
        <f t="shared" si="1"/>
        <v>-0.12644889357218125</v>
      </c>
      <c r="M36">
        <f t="shared" si="1"/>
        <v>-0.13890350415658212</v>
      </c>
      <c r="N36">
        <f t="shared" si="1"/>
        <v>-0.15132408575031522</v>
      </c>
      <c r="O36">
        <f t="shared" si="1"/>
        <v>-0.16371077762619374</v>
      </c>
      <c r="P36">
        <f t="shared" si="1"/>
        <v>-0.17606371829805073</v>
      </c>
      <c r="Q36">
        <f t="shared" si="1"/>
        <v>-0.18838304552590268</v>
      </c>
      <c r="R36">
        <f t="shared" si="1"/>
        <v>-0.20066889632107024</v>
      </c>
      <c r="S36">
        <f t="shared" si="0"/>
        <v>-0.21292140695125766</v>
      </c>
      <c r="T36">
        <f t="shared" si="0"/>
        <v>-0.22514071294559099</v>
      </c>
      <c r="U36">
        <f t="shared" si="0"/>
        <v>-0.23732694909961488</v>
      </c>
      <c r="V36">
        <f t="shared" si="0"/>
        <v>-0.24705221785513756</v>
      </c>
      <c r="W36">
        <f t="shared" si="0"/>
        <v>-0.24948024948024947</v>
      </c>
    </row>
    <row r="37" spans="1:23">
      <c r="B37">
        <v>0.6</v>
      </c>
      <c r="C37">
        <f t="shared" si="1"/>
        <v>-2.5635328901269802E-3</v>
      </c>
      <c r="D37">
        <f t="shared" si="1"/>
        <v>-1.2806283616494494E-2</v>
      </c>
      <c r="E37">
        <f t="shared" si="1"/>
        <v>-2.5584171925635342E-2</v>
      </c>
      <c r="F37">
        <f t="shared" si="1"/>
        <v>-5.1055139550714779E-2</v>
      </c>
      <c r="G37">
        <f t="shared" si="1"/>
        <v>-6.3748406289842754E-2</v>
      </c>
      <c r="H37">
        <f t="shared" si="1"/>
        <v>-7.6413652572592972E-2</v>
      </c>
      <c r="I37">
        <f t="shared" si="1"/>
        <v>-8.9050971079637012E-2</v>
      </c>
      <c r="J37">
        <f t="shared" si="1"/>
        <v>-0.10166045408336156</v>
      </c>
      <c r="K37">
        <f t="shared" si="1"/>
        <v>-0.11424219345011423</v>
      </c>
      <c r="L37">
        <f t="shared" si="1"/>
        <v>-0.12679628064243448</v>
      </c>
      <c r="M37">
        <f t="shared" si="1"/>
        <v>-0.13932280672126995</v>
      </c>
      <c r="N37">
        <f t="shared" si="1"/>
        <v>-0.15182186234817813</v>
      </c>
      <c r="O37">
        <f t="shared" si="1"/>
        <v>-0.16429353778751371</v>
      </c>
      <c r="P37">
        <f t="shared" si="1"/>
        <v>-0.17673792290860121</v>
      </c>
      <c r="Q37">
        <f t="shared" si="1"/>
        <v>-0.18915510718789408</v>
      </c>
      <c r="R37">
        <f t="shared" ref="R37:AG57" si="2">$C$12/($C$11*(1/R$20 + $C$10*((R$20-1)/R$20 -0.5*(1+$B37))))</f>
        <v>-0.20154517971111857</v>
      </c>
      <c r="S37">
        <f t="shared" si="2"/>
        <v>-0.21390822917540475</v>
      </c>
      <c r="T37">
        <f t="shared" si="2"/>
        <v>-0.22624434389140272</v>
      </c>
      <c r="U37">
        <f t="shared" si="2"/>
        <v>-0.23855361178538545</v>
      </c>
      <c r="V37">
        <f t="shared" si="2"/>
        <v>-0.24838175523107026</v>
      </c>
      <c r="W37">
        <f t="shared" si="2"/>
        <v>-0.25083612040133779</v>
      </c>
    </row>
    <row r="38" spans="1:23">
      <c r="B38">
        <v>0.7</v>
      </c>
      <c r="C38">
        <f t="shared" ref="C38:R58" si="3">$C$12/($C$11*(1/C$20 + $C$10*((C$20-1)/C$20 -0.5*(1+$B38))))</f>
        <v>-2.5636752848884163E-3</v>
      </c>
      <c r="D38">
        <f t="shared" si="3"/>
        <v>-1.2809837955549862E-2</v>
      </c>
      <c r="E38">
        <f t="shared" si="3"/>
        <v>-2.5598361704850889E-2</v>
      </c>
      <c r="F38">
        <f t="shared" si="3"/>
        <v>-5.1111679018655772E-2</v>
      </c>
      <c r="G38">
        <f t="shared" si="3"/>
        <v>-6.3836578359399931E-2</v>
      </c>
      <c r="H38">
        <f t="shared" si="3"/>
        <v>-7.6540375047837728E-2</v>
      </c>
      <c r="I38">
        <f t="shared" si="3"/>
        <v>-8.9223121534637698E-2</v>
      </c>
      <c r="J38">
        <f t="shared" si="3"/>
        <v>-0.10188487009679062</v>
      </c>
      <c r="K38">
        <f t="shared" si="3"/>
        <v>-0.11452567283832793</v>
      </c>
      <c r="L38">
        <f t="shared" si="3"/>
        <v>-0.12714558169103624</v>
      </c>
      <c r="M38">
        <f t="shared" si="3"/>
        <v>-0.13974464841516865</v>
      </c>
      <c r="N38">
        <f t="shared" si="3"/>
        <v>-0.15232292460015232</v>
      </c>
      <c r="O38">
        <f t="shared" si="3"/>
        <v>-0.16488046166529269</v>
      </c>
      <c r="P38">
        <f t="shared" si="3"/>
        <v>-0.17741731086047394</v>
      </c>
      <c r="Q38">
        <f t="shared" si="3"/>
        <v>-0.18993352326685661</v>
      </c>
      <c r="R38">
        <f t="shared" si="3"/>
        <v>-0.20242914979757082</v>
      </c>
      <c r="S38">
        <f t="shared" si="2"/>
        <v>-0.21490424119840718</v>
      </c>
      <c r="T38">
        <f t="shared" si="2"/>
        <v>-0.22735884804850318</v>
      </c>
      <c r="U38">
        <f t="shared" si="2"/>
        <v>-0.23979302076102735</v>
      </c>
      <c r="V38">
        <f t="shared" si="2"/>
        <v>-0.24972568012410609</v>
      </c>
      <c r="W38">
        <f t="shared" si="2"/>
        <v>-0.25220680958385877</v>
      </c>
    </row>
    <row r="39" spans="1:23">
      <c r="B39">
        <v>0.8</v>
      </c>
      <c r="C39">
        <f t="shared" si="3"/>
        <v>-2.5638176954697342E-3</v>
      </c>
      <c r="D39">
        <f t="shared" si="3"/>
        <v>-1.2813394268141629E-2</v>
      </c>
      <c r="E39">
        <f t="shared" si="3"/>
        <v>-2.5612567232988988E-2</v>
      </c>
      <c r="F39">
        <f t="shared" si="3"/>
        <v>-5.1168343851270684E-2</v>
      </c>
      <c r="G39">
        <f t="shared" si="3"/>
        <v>-6.392499467291711E-2</v>
      </c>
      <c r="H39">
        <f t="shared" si="3"/>
        <v>-7.6667518527983633E-2</v>
      </c>
      <c r="I39">
        <f t="shared" si="3"/>
        <v>-8.9395938870205624E-2</v>
      </c>
      <c r="J39">
        <f t="shared" si="3"/>
        <v>-0.10211027910142956</v>
      </c>
      <c r="K39">
        <f t="shared" si="3"/>
        <v>-0.11481056257175659</v>
      </c>
      <c r="L39">
        <f t="shared" si="3"/>
        <v>-0.12749681257968551</v>
      </c>
      <c r="M39">
        <f t="shared" si="3"/>
        <v>-0.14016905237225502</v>
      </c>
      <c r="N39">
        <f t="shared" si="3"/>
        <v>-0.15282730514518594</v>
      </c>
      <c r="O39">
        <f t="shared" si="3"/>
        <v>-0.16547159404302267</v>
      </c>
      <c r="P39">
        <f t="shared" si="3"/>
        <v>-0.17810194215927402</v>
      </c>
      <c r="Q39">
        <f t="shared" si="3"/>
        <v>-0.19071837253655435</v>
      </c>
      <c r="R39">
        <f t="shared" si="3"/>
        <v>-0.20332090816672313</v>
      </c>
      <c r="S39">
        <f t="shared" si="2"/>
        <v>-0.21590957199102495</v>
      </c>
      <c r="T39">
        <f t="shared" si="2"/>
        <v>-0.22848438690022846</v>
      </c>
      <c r="U39">
        <f t="shared" si="2"/>
        <v>-0.24104537573476553</v>
      </c>
      <c r="V39">
        <f t="shared" si="2"/>
        <v>-0.2510842273453549</v>
      </c>
      <c r="W39">
        <f t="shared" si="2"/>
        <v>-0.25359256128486896</v>
      </c>
    </row>
    <row r="40" spans="1:23">
      <c r="B40">
        <v>0.9</v>
      </c>
      <c r="C40">
        <f t="shared" si="3"/>
        <v>-2.5639601218735708E-3</v>
      </c>
      <c r="D40">
        <f t="shared" si="3"/>
        <v>-1.2816952555913955E-2</v>
      </c>
      <c r="E40">
        <f t="shared" si="3"/>
        <v>-2.5626788536283258E-2</v>
      </c>
      <c r="F40">
        <f t="shared" si="3"/>
        <v>-5.1225134465977977E-2</v>
      </c>
      <c r="G40">
        <f t="shared" si="3"/>
        <v>-6.4013656246665954E-2</v>
      </c>
      <c r="H40">
        <f t="shared" si="3"/>
        <v>-7.6795085114552672E-2</v>
      </c>
      <c r="I40">
        <f t="shared" si="3"/>
        <v>-8.9569426968927945E-2</v>
      </c>
      <c r="J40">
        <f t="shared" si="3"/>
        <v>-0.10233668770254137</v>
      </c>
      <c r="K40">
        <f t="shared" si="3"/>
        <v>-0.11509687320161137</v>
      </c>
      <c r="L40">
        <f t="shared" si="3"/>
        <v>-0.12784998934583422</v>
      </c>
      <c r="M40">
        <f t="shared" si="3"/>
        <v>-0.14059604200839318</v>
      </c>
      <c r="N40">
        <f t="shared" si="3"/>
        <v>-0.15333503705596727</v>
      </c>
      <c r="O40">
        <f t="shared" si="3"/>
        <v>-0.16606698034874068</v>
      </c>
      <c r="P40">
        <f t="shared" si="3"/>
        <v>-0.17879187774041125</v>
      </c>
      <c r="Q40">
        <f t="shared" si="3"/>
        <v>-0.19150973507819985</v>
      </c>
      <c r="R40">
        <f t="shared" si="3"/>
        <v>-0.20422055820285911</v>
      </c>
      <c r="S40">
        <f t="shared" si="2"/>
        <v>-0.21692435294868248</v>
      </c>
      <c r="T40">
        <f t="shared" si="2"/>
        <v>-0.22962112514351318</v>
      </c>
      <c r="U40">
        <f t="shared" si="2"/>
        <v>-0.24231088060875294</v>
      </c>
      <c r="V40">
        <f t="shared" si="2"/>
        <v>-0.25245763684351447</v>
      </c>
      <c r="W40">
        <f t="shared" si="2"/>
        <v>-0.25499362515937102</v>
      </c>
    </row>
    <row r="41" spans="1:23">
      <c r="B41">
        <v>1</v>
      </c>
      <c r="C41">
        <f t="shared" si="3"/>
        <v>-2.5641025641025641E-3</v>
      </c>
      <c r="D41">
        <f t="shared" si="3"/>
        <v>-1.282051282051282E-2</v>
      </c>
      <c r="E41">
        <f t="shared" si="3"/>
        <v>-2.564102564102564E-2</v>
      </c>
      <c r="F41">
        <f t="shared" si="3"/>
        <v>-5.128205128205128E-2</v>
      </c>
      <c r="G41">
        <f t="shared" si="3"/>
        <v>-6.4102564102564097E-2</v>
      </c>
      <c r="H41">
        <f t="shared" si="3"/>
        <v>-7.6923076923076927E-2</v>
      </c>
      <c r="I41">
        <f t="shared" si="3"/>
        <v>-8.9743589743589744E-2</v>
      </c>
      <c r="J41">
        <f t="shared" si="3"/>
        <v>-0.10256410256410256</v>
      </c>
      <c r="K41">
        <f t="shared" si="3"/>
        <v>-0.11538461538461539</v>
      </c>
      <c r="L41">
        <f t="shared" si="3"/>
        <v>-0.12820512820512819</v>
      </c>
      <c r="M41">
        <f t="shared" si="3"/>
        <v>-0.14102564102564105</v>
      </c>
      <c r="N41">
        <f t="shared" si="3"/>
        <v>-0.15384615384615385</v>
      </c>
      <c r="O41">
        <f t="shared" si="3"/>
        <v>-0.16666666666666666</v>
      </c>
      <c r="P41">
        <f t="shared" si="3"/>
        <v>-0.17948717948717949</v>
      </c>
      <c r="Q41">
        <f t="shared" si="3"/>
        <v>-0.19230769230769232</v>
      </c>
      <c r="R41">
        <f t="shared" si="3"/>
        <v>-0.20512820512820512</v>
      </c>
      <c r="S41">
        <f t="shared" si="2"/>
        <v>-0.21794871794871792</v>
      </c>
      <c r="T41">
        <f t="shared" si="2"/>
        <v>-0.23076923076923078</v>
      </c>
      <c r="U41">
        <f t="shared" si="2"/>
        <v>-0.24358974358974358</v>
      </c>
      <c r="V41">
        <f t="shared" si="2"/>
        <v>-0.25384615384615378</v>
      </c>
      <c r="W41">
        <f t="shared" si="2"/>
        <v>-0.25641025641025639</v>
      </c>
    </row>
    <row r="44" spans="1:23">
      <c r="A44" t="s">
        <v>11</v>
      </c>
    </row>
    <row r="45" spans="1:23">
      <c r="C45" t="s">
        <v>0</v>
      </c>
    </row>
    <row r="46" spans="1:23">
      <c r="C46">
        <v>0.01</v>
      </c>
      <c r="D46">
        <v>0.05</v>
      </c>
      <c r="E46">
        <v>0.1</v>
      </c>
      <c r="F46">
        <v>0.2</v>
      </c>
      <c r="G46">
        <v>0.25</v>
      </c>
      <c r="H46">
        <v>0.3</v>
      </c>
      <c r="I46">
        <v>0.35</v>
      </c>
      <c r="J46">
        <v>0.4</v>
      </c>
      <c r="K46">
        <v>0.45</v>
      </c>
      <c r="L46">
        <v>0.5</v>
      </c>
      <c r="M46">
        <v>0.55000000000000004</v>
      </c>
      <c r="N46">
        <v>0.6</v>
      </c>
      <c r="O46">
        <v>0.65</v>
      </c>
      <c r="P46">
        <v>0.7</v>
      </c>
      <c r="Q46">
        <v>0.75</v>
      </c>
      <c r="R46">
        <v>0.8</v>
      </c>
      <c r="S46">
        <v>0.85</v>
      </c>
      <c r="T46">
        <v>0.9</v>
      </c>
      <c r="U46">
        <v>0.95</v>
      </c>
      <c r="V46">
        <v>0.99</v>
      </c>
      <c r="W46">
        <v>1</v>
      </c>
    </row>
    <row r="47" spans="1:23">
      <c r="A47" t="s">
        <v>2</v>
      </c>
      <c r="B47">
        <v>-1</v>
      </c>
      <c r="C47">
        <f>$C$5/(C21*$E$6*(1-$E$6^12)/(1-$E$6))</f>
        <v>91.361361106269499</v>
      </c>
      <c r="D47">
        <f>$C$5/(C15*$E$6*(1-$E$6^12)/(1-$E$6))</f>
        <v>0.91259961149436808</v>
      </c>
      <c r="E47">
        <f t="shared" ref="D47:W60" si="4">$C$5/(E21*$E$6*(1-$E$6^12)/(1-$E$6))</f>
        <v>9.2273960717763863</v>
      </c>
      <c r="F47">
        <f t="shared" si="4"/>
        <v>4.6643980143045471</v>
      </c>
      <c r="G47">
        <f t="shared" si="4"/>
        <v>3.7517984028101798</v>
      </c>
      <c r="H47">
        <f t="shared" si="4"/>
        <v>3.1433986618139342</v>
      </c>
      <c r="I47">
        <f t="shared" si="4"/>
        <v>2.7088274182451872</v>
      </c>
      <c r="J47">
        <f t="shared" si="4"/>
        <v>2.3828989855686276</v>
      </c>
      <c r="K47">
        <f t="shared" si="4"/>
        <v>2.129399093486859</v>
      </c>
      <c r="L47">
        <f t="shared" si="4"/>
        <v>1.9265991798214432</v>
      </c>
      <c r="M47">
        <f t="shared" si="4"/>
        <v>1.7606719777315578</v>
      </c>
      <c r="N47">
        <f t="shared" si="4"/>
        <v>1.6223993093233209</v>
      </c>
      <c r="O47">
        <f t="shared" si="4"/>
        <v>1.5053993591317347</v>
      </c>
      <c r="P47">
        <f t="shared" si="4"/>
        <v>1.4051136875389472</v>
      </c>
      <c r="Q47">
        <f t="shared" si="4"/>
        <v>1.3181994388251981</v>
      </c>
      <c r="R47">
        <f t="shared" si="4"/>
        <v>1.2421494712006678</v>
      </c>
      <c r="S47">
        <f t="shared" si="4"/>
        <v>1.1750465585907877</v>
      </c>
      <c r="T47">
        <f t="shared" si="4"/>
        <v>1.115399525159783</v>
      </c>
      <c r="U47">
        <f t="shared" si="4"/>
        <v>1.0620311268267788</v>
      </c>
      <c r="V47">
        <f t="shared" si="4"/>
        <v>1.0232177462209582</v>
      </c>
      <c r="W47">
        <f t="shared" si="4"/>
        <v>1.0139995683270753</v>
      </c>
    </row>
    <row r="48" spans="1:23">
      <c r="B48">
        <v>-0.9</v>
      </c>
      <c r="C48">
        <f t="shared" ref="C48:R63" si="5">$C$5/(C22*$E$6*(1-$E$6^12)/(1-$E$6))</f>
        <v>91.356291108427868</v>
      </c>
      <c r="D48">
        <f t="shared" si="5"/>
        <v>18.348322188878427</v>
      </c>
      <c r="E48">
        <f t="shared" si="5"/>
        <v>9.2223260739347523</v>
      </c>
      <c r="F48">
        <f t="shared" si="5"/>
        <v>4.6593280164629114</v>
      </c>
      <c r="G48">
        <f t="shared" si="5"/>
        <v>3.7467284049685436</v>
      </c>
      <c r="H48">
        <f t="shared" si="5"/>
        <v>3.1383286639722989</v>
      </c>
      <c r="I48">
        <f t="shared" si="5"/>
        <v>2.7037574204035519</v>
      </c>
      <c r="J48">
        <f t="shared" si="5"/>
        <v>2.3778289877269918</v>
      </c>
      <c r="K48">
        <f t="shared" si="5"/>
        <v>2.1243290956452237</v>
      </c>
      <c r="L48">
        <f t="shared" si="5"/>
        <v>1.9215291819798079</v>
      </c>
      <c r="M48">
        <f t="shared" si="5"/>
        <v>1.7556019798899229</v>
      </c>
      <c r="N48">
        <f t="shared" si="5"/>
        <v>1.6173293114816853</v>
      </c>
      <c r="O48">
        <f t="shared" si="5"/>
        <v>1.5003293612900996</v>
      </c>
      <c r="P48">
        <f t="shared" si="5"/>
        <v>1.4000436896973121</v>
      </c>
      <c r="Q48">
        <f t="shared" si="5"/>
        <v>1.3131294409835628</v>
      </c>
      <c r="R48">
        <f t="shared" si="5"/>
        <v>1.237079473359032</v>
      </c>
      <c r="S48">
        <f t="shared" si="4"/>
        <v>1.1699765607491521</v>
      </c>
      <c r="T48">
        <f t="shared" si="4"/>
        <v>1.1103295273181477</v>
      </c>
      <c r="U48">
        <f t="shared" si="4"/>
        <v>1.0569611289851437</v>
      </c>
      <c r="V48">
        <f t="shared" si="4"/>
        <v>1.0181477483793229</v>
      </c>
      <c r="W48">
        <f t="shared" si="4"/>
        <v>1.0089295704854402</v>
      </c>
    </row>
    <row r="49" spans="2:23">
      <c r="B49">
        <v>-0.8</v>
      </c>
      <c r="C49">
        <f t="shared" si="5"/>
        <v>91.351221110586224</v>
      </c>
      <c r="D49">
        <f t="shared" si="4"/>
        <v>18.343252191036793</v>
      </c>
      <c r="E49">
        <f t="shared" si="4"/>
        <v>9.2172560760931166</v>
      </c>
      <c r="F49">
        <f t="shared" si="4"/>
        <v>4.6542580186212756</v>
      </c>
      <c r="G49">
        <f t="shared" si="4"/>
        <v>3.7416584071269092</v>
      </c>
      <c r="H49">
        <f t="shared" si="4"/>
        <v>3.1332586661306636</v>
      </c>
      <c r="I49">
        <f t="shared" si="4"/>
        <v>2.6986874225619171</v>
      </c>
      <c r="J49">
        <f t="shared" si="4"/>
        <v>2.3727589898853565</v>
      </c>
      <c r="K49">
        <f t="shared" si="4"/>
        <v>2.1192590978035875</v>
      </c>
      <c r="L49">
        <f t="shared" si="4"/>
        <v>1.9164591841381728</v>
      </c>
      <c r="M49">
        <f t="shared" si="4"/>
        <v>1.7505319820482872</v>
      </c>
      <c r="N49">
        <f t="shared" si="4"/>
        <v>1.61225931364005</v>
      </c>
      <c r="O49">
        <f t="shared" si="4"/>
        <v>1.4952593634484646</v>
      </c>
      <c r="P49">
        <f t="shared" si="4"/>
        <v>1.3949736918556765</v>
      </c>
      <c r="Q49">
        <f t="shared" si="4"/>
        <v>1.3080594431419272</v>
      </c>
      <c r="R49">
        <f t="shared" si="4"/>
        <v>1.2320094755173967</v>
      </c>
      <c r="S49">
        <f t="shared" si="4"/>
        <v>1.1649065629075168</v>
      </c>
      <c r="T49">
        <f t="shared" si="4"/>
        <v>1.1052595294765124</v>
      </c>
      <c r="U49">
        <f t="shared" si="4"/>
        <v>1.0518911311435082</v>
      </c>
      <c r="V49">
        <f t="shared" si="4"/>
        <v>1.0130777505376871</v>
      </c>
      <c r="W49">
        <f t="shared" si="4"/>
        <v>1.0038595726438044</v>
      </c>
    </row>
    <row r="50" spans="2:23">
      <c r="B50">
        <v>-0.7</v>
      </c>
      <c r="C50">
        <f t="shared" si="5"/>
        <v>91.346151112744579</v>
      </c>
      <c r="D50">
        <f t="shared" si="4"/>
        <v>18.338182193195163</v>
      </c>
      <c r="E50">
        <f t="shared" si="4"/>
        <v>9.2121860782514826</v>
      </c>
      <c r="F50">
        <f t="shared" si="4"/>
        <v>4.6491880207796417</v>
      </c>
      <c r="G50">
        <f t="shared" si="4"/>
        <v>3.736588409285273</v>
      </c>
      <c r="H50">
        <f t="shared" si="4"/>
        <v>3.1281886682890274</v>
      </c>
      <c r="I50">
        <f t="shared" si="4"/>
        <v>2.6936174247202809</v>
      </c>
      <c r="J50">
        <f t="shared" si="4"/>
        <v>2.3676889920437212</v>
      </c>
      <c r="K50">
        <f t="shared" si="4"/>
        <v>2.1141890999619526</v>
      </c>
      <c r="L50">
        <f t="shared" si="4"/>
        <v>1.9113891862965371</v>
      </c>
      <c r="M50">
        <f t="shared" si="4"/>
        <v>1.7454619842066521</v>
      </c>
      <c r="N50">
        <f t="shared" si="4"/>
        <v>1.6071893157984147</v>
      </c>
      <c r="O50">
        <f t="shared" si="4"/>
        <v>1.4901893656068288</v>
      </c>
      <c r="P50">
        <f t="shared" si="4"/>
        <v>1.3899036940140415</v>
      </c>
      <c r="Q50">
        <f t="shared" si="4"/>
        <v>1.3029894453002917</v>
      </c>
      <c r="R50">
        <f t="shared" si="4"/>
        <v>1.2269394776757614</v>
      </c>
      <c r="S50">
        <f t="shared" si="4"/>
        <v>1.1598365650658811</v>
      </c>
      <c r="T50">
        <f t="shared" si="4"/>
        <v>1.1001895316348769</v>
      </c>
      <c r="U50">
        <f t="shared" si="4"/>
        <v>1.0468211333018729</v>
      </c>
      <c r="V50">
        <f t="shared" si="4"/>
        <v>1.008007752696052</v>
      </c>
      <c r="W50">
        <f t="shared" si="4"/>
        <v>0.99878957480216946</v>
      </c>
    </row>
    <row r="51" spans="2:23">
      <c r="B51">
        <v>-0.6</v>
      </c>
      <c r="C51">
        <f t="shared" si="5"/>
        <v>91.341081114902963</v>
      </c>
      <c r="D51">
        <f t="shared" si="4"/>
        <v>18.333112195353529</v>
      </c>
      <c r="E51">
        <f t="shared" si="4"/>
        <v>9.2071160804098451</v>
      </c>
      <c r="F51">
        <f t="shared" si="4"/>
        <v>4.6441180229380059</v>
      </c>
      <c r="G51">
        <f t="shared" si="4"/>
        <v>3.7315184114436373</v>
      </c>
      <c r="H51">
        <f t="shared" si="4"/>
        <v>3.1231186704473917</v>
      </c>
      <c r="I51">
        <f t="shared" si="4"/>
        <v>2.6885474268786451</v>
      </c>
      <c r="J51">
        <f t="shared" si="4"/>
        <v>2.3626189942020854</v>
      </c>
      <c r="K51">
        <f t="shared" si="4"/>
        <v>2.1091191021203173</v>
      </c>
      <c r="L51">
        <f t="shared" si="4"/>
        <v>1.9063191884549016</v>
      </c>
      <c r="M51">
        <f t="shared" si="4"/>
        <v>1.7403919863650168</v>
      </c>
      <c r="N51">
        <f t="shared" si="4"/>
        <v>1.6021193179567794</v>
      </c>
      <c r="O51">
        <f t="shared" si="4"/>
        <v>1.4851193677651937</v>
      </c>
      <c r="P51">
        <f t="shared" si="4"/>
        <v>1.3848336961724061</v>
      </c>
      <c r="Q51">
        <f t="shared" si="4"/>
        <v>1.2979194474586564</v>
      </c>
      <c r="R51">
        <f t="shared" si="4"/>
        <v>1.2218694798341261</v>
      </c>
      <c r="S51">
        <f t="shared" si="4"/>
        <v>1.154766567224246</v>
      </c>
      <c r="T51">
        <f t="shared" si="4"/>
        <v>1.0951195337932416</v>
      </c>
      <c r="U51">
        <f t="shared" si="4"/>
        <v>1.0417511354602373</v>
      </c>
      <c r="V51">
        <f t="shared" si="4"/>
        <v>1.0029377548544167</v>
      </c>
      <c r="W51">
        <f t="shared" si="4"/>
        <v>0.99371957696053403</v>
      </c>
    </row>
    <row r="52" spans="2:23">
      <c r="B52">
        <v>-0.5</v>
      </c>
      <c r="C52">
        <f t="shared" si="5"/>
        <v>91.336011117061346</v>
      </c>
      <c r="D52">
        <f t="shared" si="4"/>
        <v>18.328042197511891</v>
      </c>
      <c r="E52">
        <f t="shared" si="4"/>
        <v>9.2020460825682093</v>
      </c>
      <c r="F52">
        <f t="shared" si="4"/>
        <v>4.6390480250963693</v>
      </c>
      <c r="G52">
        <f t="shared" si="4"/>
        <v>3.7264484136020029</v>
      </c>
      <c r="H52">
        <f t="shared" si="4"/>
        <v>3.1180486726057577</v>
      </c>
      <c r="I52">
        <f t="shared" si="4"/>
        <v>2.6834774290370098</v>
      </c>
      <c r="J52">
        <f t="shared" si="4"/>
        <v>2.3575489963604506</v>
      </c>
      <c r="K52">
        <f t="shared" si="4"/>
        <v>2.1040491042786815</v>
      </c>
      <c r="L52">
        <f t="shared" si="4"/>
        <v>1.9012491906132662</v>
      </c>
      <c r="M52">
        <f t="shared" si="4"/>
        <v>1.7353219885233813</v>
      </c>
      <c r="N52">
        <f t="shared" si="4"/>
        <v>1.5970493201151443</v>
      </c>
      <c r="O52">
        <f t="shared" si="4"/>
        <v>1.4800493699235582</v>
      </c>
      <c r="P52">
        <f t="shared" si="4"/>
        <v>1.3797636983307706</v>
      </c>
      <c r="Q52">
        <f t="shared" si="4"/>
        <v>1.2928494496170211</v>
      </c>
      <c r="R52">
        <f t="shared" si="4"/>
        <v>1.2167994819924906</v>
      </c>
      <c r="S52">
        <f t="shared" si="4"/>
        <v>1.1496965693826104</v>
      </c>
      <c r="T52">
        <f t="shared" si="4"/>
        <v>1.090049535951606</v>
      </c>
      <c r="U52">
        <f t="shared" si="4"/>
        <v>1.036681137618602</v>
      </c>
      <c r="V52">
        <f t="shared" si="4"/>
        <v>0.99786775701278119</v>
      </c>
      <c r="W52">
        <f t="shared" si="4"/>
        <v>0.9886495791188985</v>
      </c>
    </row>
    <row r="53" spans="2:23">
      <c r="B53">
        <v>-0.4</v>
      </c>
      <c r="C53">
        <f t="shared" si="5"/>
        <v>91.330941119219688</v>
      </c>
      <c r="D53">
        <f t="shared" si="4"/>
        <v>18.322972199670254</v>
      </c>
      <c r="E53">
        <f t="shared" si="4"/>
        <v>9.1969760847265754</v>
      </c>
      <c r="F53">
        <f t="shared" si="4"/>
        <v>4.6339780272547353</v>
      </c>
      <c r="G53">
        <f t="shared" si="4"/>
        <v>3.7213784157603667</v>
      </c>
      <c r="H53">
        <f t="shared" si="4"/>
        <v>3.1129786747641219</v>
      </c>
      <c r="I53">
        <f t="shared" si="4"/>
        <v>2.6784074311953749</v>
      </c>
      <c r="J53">
        <f t="shared" si="4"/>
        <v>2.3524789985188153</v>
      </c>
      <c r="K53">
        <f t="shared" si="4"/>
        <v>2.0989791064370467</v>
      </c>
      <c r="L53">
        <f t="shared" si="4"/>
        <v>1.8961791927716312</v>
      </c>
      <c r="M53">
        <f t="shared" si="4"/>
        <v>1.7302519906817462</v>
      </c>
      <c r="N53">
        <f t="shared" si="4"/>
        <v>1.5919793222735086</v>
      </c>
      <c r="O53">
        <f t="shared" si="4"/>
        <v>1.4749793720819226</v>
      </c>
      <c r="P53">
        <f t="shared" si="4"/>
        <v>1.3746937004891351</v>
      </c>
      <c r="Q53">
        <f t="shared" si="4"/>
        <v>1.2877794517753858</v>
      </c>
      <c r="R53">
        <f t="shared" si="4"/>
        <v>1.2117294841508552</v>
      </c>
      <c r="S53">
        <f t="shared" si="4"/>
        <v>1.1446265715409754</v>
      </c>
      <c r="T53">
        <f t="shared" si="4"/>
        <v>1.0849795381099707</v>
      </c>
      <c r="U53">
        <f t="shared" si="4"/>
        <v>1.0316111397769665</v>
      </c>
      <c r="V53">
        <f t="shared" si="4"/>
        <v>0.99279775917114554</v>
      </c>
      <c r="W53">
        <f t="shared" si="4"/>
        <v>0.9835795812772633</v>
      </c>
    </row>
    <row r="54" spans="2:23">
      <c r="B54">
        <v>-0.3</v>
      </c>
      <c r="C54">
        <f t="shared" si="5"/>
        <v>91.325871121378043</v>
      </c>
      <c r="D54">
        <f t="shared" si="4"/>
        <v>18.31790220182862</v>
      </c>
      <c r="E54">
        <f t="shared" si="4"/>
        <v>9.1919060868849396</v>
      </c>
      <c r="F54">
        <f t="shared" si="4"/>
        <v>4.6289080294131004</v>
      </c>
      <c r="G54">
        <f t="shared" si="4"/>
        <v>3.7163084179187318</v>
      </c>
      <c r="H54">
        <f t="shared" si="4"/>
        <v>3.1079086769224857</v>
      </c>
      <c r="I54">
        <f t="shared" si="4"/>
        <v>2.6733374333537396</v>
      </c>
      <c r="J54">
        <f t="shared" si="4"/>
        <v>2.3474090006771795</v>
      </c>
      <c r="K54">
        <f t="shared" si="4"/>
        <v>2.0939091085954105</v>
      </c>
      <c r="L54">
        <f t="shared" si="4"/>
        <v>1.8911091949299961</v>
      </c>
      <c r="M54">
        <f t="shared" si="4"/>
        <v>1.7251819928401106</v>
      </c>
      <c r="N54">
        <f t="shared" si="4"/>
        <v>1.5869093244318735</v>
      </c>
      <c r="O54">
        <f t="shared" si="4"/>
        <v>1.4699093742402873</v>
      </c>
      <c r="P54">
        <f t="shared" si="4"/>
        <v>1.3696237026475</v>
      </c>
      <c r="Q54">
        <f t="shared" si="4"/>
        <v>1.2827094539337505</v>
      </c>
      <c r="R54">
        <f t="shared" si="4"/>
        <v>1.2066594863092197</v>
      </c>
      <c r="S54">
        <f t="shared" si="4"/>
        <v>1.13955657369934</v>
      </c>
      <c r="T54">
        <f t="shared" si="4"/>
        <v>1.0799095402683352</v>
      </c>
      <c r="U54">
        <f t="shared" si="4"/>
        <v>1.0265411419353314</v>
      </c>
      <c r="V54">
        <f t="shared" si="4"/>
        <v>0.98772776132951046</v>
      </c>
      <c r="W54">
        <f t="shared" si="4"/>
        <v>0.97850958343562777</v>
      </c>
    </row>
    <row r="55" spans="2:23">
      <c r="B55">
        <v>-0.2</v>
      </c>
      <c r="C55">
        <f t="shared" si="5"/>
        <v>91.320801123536427</v>
      </c>
      <c r="D55">
        <f t="shared" si="4"/>
        <v>18.312832203986986</v>
      </c>
      <c r="E55">
        <f t="shared" si="4"/>
        <v>9.1868360890433056</v>
      </c>
      <c r="F55">
        <f t="shared" si="4"/>
        <v>4.6238380315714638</v>
      </c>
      <c r="G55">
        <f t="shared" si="4"/>
        <v>3.711238420077096</v>
      </c>
      <c r="H55">
        <f t="shared" si="4"/>
        <v>3.1028386790808513</v>
      </c>
      <c r="I55">
        <f t="shared" si="4"/>
        <v>2.6682674355121048</v>
      </c>
      <c r="J55">
        <f t="shared" si="4"/>
        <v>2.3423390028355446</v>
      </c>
      <c r="K55">
        <f t="shared" si="4"/>
        <v>2.0888391107537756</v>
      </c>
      <c r="L55">
        <f t="shared" si="4"/>
        <v>1.8860391970883603</v>
      </c>
      <c r="M55">
        <f t="shared" si="4"/>
        <v>1.7201119949984751</v>
      </c>
      <c r="N55">
        <f t="shared" si="4"/>
        <v>1.581839326590238</v>
      </c>
      <c r="O55">
        <f t="shared" si="4"/>
        <v>1.4648393763986516</v>
      </c>
      <c r="P55">
        <f t="shared" si="4"/>
        <v>1.3645537048058642</v>
      </c>
      <c r="Q55">
        <f t="shared" si="4"/>
        <v>1.2776394560921149</v>
      </c>
      <c r="R55">
        <f t="shared" si="4"/>
        <v>1.2015894884675846</v>
      </c>
      <c r="S55">
        <f t="shared" si="4"/>
        <v>1.1344865758577045</v>
      </c>
      <c r="T55">
        <f t="shared" si="4"/>
        <v>1.0748395424266999</v>
      </c>
      <c r="U55">
        <f t="shared" si="4"/>
        <v>1.0214711440936959</v>
      </c>
      <c r="V55">
        <f t="shared" si="4"/>
        <v>0.98265776348787481</v>
      </c>
      <c r="W55">
        <f t="shared" si="4"/>
        <v>0.97343958559399257</v>
      </c>
    </row>
    <row r="56" spans="2:23">
      <c r="B56">
        <v>-0.1</v>
      </c>
      <c r="C56">
        <f t="shared" si="5"/>
        <v>91.315731125694796</v>
      </c>
      <c r="D56">
        <f t="shared" si="4"/>
        <v>18.307762206145348</v>
      </c>
      <c r="E56">
        <f t="shared" si="4"/>
        <v>9.1817660912016681</v>
      </c>
      <c r="F56">
        <f t="shared" si="4"/>
        <v>4.618768033729828</v>
      </c>
      <c r="G56">
        <f t="shared" si="4"/>
        <v>3.7061684222354607</v>
      </c>
      <c r="H56">
        <f t="shared" si="4"/>
        <v>3.097768681239216</v>
      </c>
      <c r="I56">
        <f t="shared" si="4"/>
        <v>2.6631974376704686</v>
      </c>
      <c r="J56">
        <f t="shared" si="4"/>
        <v>2.3372690049939093</v>
      </c>
      <c r="K56">
        <f t="shared" si="4"/>
        <v>2.0837691129121403</v>
      </c>
      <c r="L56">
        <f t="shared" si="4"/>
        <v>1.8809691992467248</v>
      </c>
      <c r="M56">
        <f t="shared" si="4"/>
        <v>1.7150419971568398</v>
      </c>
      <c r="N56">
        <f t="shared" si="4"/>
        <v>1.5767693287486029</v>
      </c>
      <c r="O56">
        <f t="shared" si="4"/>
        <v>1.4597693785570167</v>
      </c>
      <c r="P56">
        <f t="shared" si="4"/>
        <v>1.3594837069642292</v>
      </c>
      <c r="Q56">
        <f t="shared" si="4"/>
        <v>1.2725694582504796</v>
      </c>
      <c r="R56">
        <f t="shared" si="4"/>
        <v>1.1965194906259491</v>
      </c>
      <c r="S56">
        <f t="shared" si="4"/>
        <v>1.129416578016069</v>
      </c>
      <c r="T56">
        <f t="shared" si="4"/>
        <v>1.0697695445850648</v>
      </c>
      <c r="U56">
        <f t="shared" si="4"/>
        <v>1.0164011462520606</v>
      </c>
      <c r="V56">
        <f t="shared" si="4"/>
        <v>0.9775877656462395</v>
      </c>
      <c r="W56">
        <f t="shared" si="4"/>
        <v>0.96836958775235704</v>
      </c>
    </row>
    <row r="57" spans="2:23">
      <c r="B57">
        <v>0</v>
      </c>
      <c r="C57">
        <f t="shared" si="5"/>
        <v>91.310661127853137</v>
      </c>
      <c r="D57">
        <f t="shared" si="4"/>
        <v>18.302692208303711</v>
      </c>
      <c r="E57">
        <f t="shared" si="4"/>
        <v>9.1766960933600341</v>
      </c>
      <c r="F57">
        <f t="shared" si="4"/>
        <v>4.6136980358881932</v>
      </c>
      <c r="G57">
        <f t="shared" si="4"/>
        <v>3.701098424393825</v>
      </c>
      <c r="H57">
        <f t="shared" si="4"/>
        <v>3.0926986833975807</v>
      </c>
      <c r="I57">
        <f t="shared" si="4"/>
        <v>2.6581274398288337</v>
      </c>
      <c r="J57">
        <f t="shared" si="4"/>
        <v>2.3321990071522736</v>
      </c>
      <c r="K57">
        <f t="shared" si="4"/>
        <v>2.078699115070505</v>
      </c>
      <c r="L57">
        <f t="shared" si="4"/>
        <v>1.8758992014050899</v>
      </c>
      <c r="M57">
        <f t="shared" si="4"/>
        <v>1.7099719993152047</v>
      </c>
      <c r="N57">
        <f t="shared" si="4"/>
        <v>1.5716993309069671</v>
      </c>
      <c r="O57">
        <f t="shared" si="4"/>
        <v>1.4546993807153812</v>
      </c>
      <c r="P57">
        <f t="shared" si="4"/>
        <v>1.3544137091225938</v>
      </c>
      <c r="Q57">
        <f t="shared" si="4"/>
        <v>1.2674994604088441</v>
      </c>
      <c r="R57">
        <f t="shared" si="4"/>
        <v>1.1914494927843138</v>
      </c>
      <c r="S57">
        <f t="shared" si="4"/>
        <v>1.1243465801744337</v>
      </c>
      <c r="T57">
        <f t="shared" si="4"/>
        <v>1.0646995467434295</v>
      </c>
      <c r="U57">
        <f t="shared" si="4"/>
        <v>1.0113311484104253</v>
      </c>
      <c r="V57">
        <f t="shared" si="4"/>
        <v>0.97251776780460419</v>
      </c>
      <c r="W57">
        <f t="shared" si="4"/>
        <v>0.96329958991072162</v>
      </c>
    </row>
    <row r="58" spans="2:23">
      <c r="B58">
        <v>0.1</v>
      </c>
      <c r="C58">
        <f t="shared" si="5"/>
        <v>91.305591130011507</v>
      </c>
      <c r="D58">
        <f t="shared" si="4"/>
        <v>18.297622210462077</v>
      </c>
      <c r="E58">
        <f t="shared" si="4"/>
        <v>9.1716260955183966</v>
      </c>
      <c r="F58">
        <f t="shared" si="4"/>
        <v>4.6086280380465583</v>
      </c>
      <c r="G58">
        <f t="shared" si="4"/>
        <v>3.6960284265521901</v>
      </c>
      <c r="H58">
        <f t="shared" si="4"/>
        <v>3.0876286855559449</v>
      </c>
      <c r="I58">
        <f t="shared" si="4"/>
        <v>2.6530574419871984</v>
      </c>
      <c r="J58">
        <f t="shared" si="4"/>
        <v>2.3271290093106378</v>
      </c>
      <c r="K58">
        <f t="shared" si="4"/>
        <v>2.0736291172288692</v>
      </c>
      <c r="L58">
        <f t="shared" si="4"/>
        <v>1.8708292035634546</v>
      </c>
      <c r="M58">
        <f t="shared" si="4"/>
        <v>1.7049020014735692</v>
      </c>
      <c r="N58">
        <f t="shared" si="4"/>
        <v>1.5666293330653318</v>
      </c>
      <c r="O58">
        <f t="shared" si="4"/>
        <v>1.4496293828737459</v>
      </c>
      <c r="P58">
        <f t="shared" si="4"/>
        <v>1.3493437112809585</v>
      </c>
      <c r="Q58">
        <f t="shared" si="4"/>
        <v>1.2624294625672088</v>
      </c>
      <c r="R58">
        <f t="shared" si="4"/>
        <v>1.1863794949426782</v>
      </c>
      <c r="S58">
        <f t="shared" si="4"/>
        <v>1.1192765823327984</v>
      </c>
      <c r="T58">
        <f t="shared" si="4"/>
        <v>1.0596295489017939</v>
      </c>
      <c r="U58">
        <f t="shared" si="4"/>
        <v>1.0062611505687897</v>
      </c>
      <c r="V58">
        <f t="shared" si="4"/>
        <v>0.96744776996296866</v>
      </c>
      <c r="W58">
        <f t="shared" si="4"/>
        <v>0.95822959206908642</v>
      </c>
    </row>
    <row r="59" spans="2:23">
      <c r="B59">
        <v>0.2</v>
      </c>
      <c r="C59">
        <f t="shared" si="5"/>
        <v>91.300521132169891</v>
      </c>
      <c r="D59">
        <f t="shared" si="4"/>
        <v>18.292552212620439</v>
      </c>
      <c r="E59">
        <f t="shared" si="4"/>
        <v>9.1665560976767608</v>
      </c>
      <c r="F59">
        <f t="shared" si="4"/>
        <v>4.6035580402049225</v>
      </c>
      <c r="G59">
        <f t="shared" si="4"/>
        <v>3.6909584287105552</v>
      </c>
      <c r="H59">
        <f t="shared" si="4"/>
        <v>3.0825586877143096</v>
      </c>
      <c r="I59">
        <f t="shared" si="4"/>
        <v>2.6479874441455631</v>
      </c>
      <c r="J59">
        <f t="shared" si="4"/>
        <v>2.322059011469003</v>
      </c>
      <c r="K59">
        <f t="shared" si="4"/>
        <v>2.0685591193872339</v>
      </c>
      <c r="L59">
        <f t="shared" si="4"/>
        <v>1.8657592057218186</v>
      </c>
      <c r="M59">
        <f t="shared" si="4"/>
        <v>1.6998320036319337</v>
      </c>
      <c r="N59">
        <f t="shared" si="4"/>
        <v>1.5615593352236958</v>
      </c>
      <c r="O59">
        <f t="shared" si="4"/>
        <v>1.4445593850321101</v>
      </c>
      <c r="P59">
        <f t="shared" si="4"/>
        <v>1.3442737134393226</v>
      </c>
      <c r="Q59">
        <f t="shared" si="4"/>
        <v>1.2573594647255737</v>
      </c>
      <c r="R59">
        <f t="shared" si="4"/>
        <v>1.1813094971010427</v>
      </c>
      <c r="S59">
        <f t="shared" si="4"/>
        <v>1.1142065844911631</v>
      </c>
      <c r="T59">
        <f t="shared" si="4"/>
        <v>1.0545595510601586</v>
      </c>
      <c r="U59">
        <f t="shared" si="4"/>
        <v>1.0011911527271544</v>
      </c>
      <c r="V59">
        <f t="shared" si="4"/>
        <v>0.96237777212133357</v>
      </c>
      <c r="W59">
        <f t="shared" si="4"/>
        <v>0.95315959422745078</v>
      </c>
    </row>
    <row r="60" spans="2:23">
      <c r="B60">
        <v>0.3</v>
      </c>
      <c r="C60">
        <f t="shared" si="5"/>
        <v>91.295451134328246</v>
      </c>
      <c r="D60">
        <f t="shared" si="4"/>
        <v>18.287482214778809</v>
      </c>
      <c r="E60">
        <f t="shared" si="4"/>
        <v>9.1614860998351269</v>
      </c>
      <c r="F60">
        <f t="shared" si="4"/>
        <v>4.5984880423632877</v>
      </c>
      <c r="G60">
        <f t="shared" si="4"/>
        <v>3.685888430868919</v>
      </c>
      <c r="H60">
        <f t="shared" si="4"/>
        <v>3.0774886898726743</v>
      </c>
      <c r="I60">
        <f t="shared" si="4"/>
        <v>2.6429174463039273</v>
      </c>
      <c r="J60">
        <f t="shared" si="4"/>
        <v>2.3169890136273676</v>
      </c>
      <c r="K60">
        <f t="shared" si="4"/>
        <v>2.0634891215455986</v>
      </c>
      <c r="L60">
        <f t="shared" si="4"/>
        <v>1.8606892078801833</v>
      </c>
      <c r="M60">
        <f t="shared" si="4"/>
        <v>1.6947620057902983</v>
      </c>
      <c r="N60">
        <f t="shared" ref="D60:AG67" si="6">$C$5/(N34*$E$6*(1-$E$6^12)/(1-$E$6))</f>
        <v>1.556489337382061</v>
      </c>
      <c r="O60">
        <f t="shared" si="6"/>
        <v>1.439489387190475</v>
      </c>
      <c r="P60">
        <f t="shared" si="6"/>
        <v>1.3392037155976875</v>
      </c>
      <c r="Q60">
        <f t="shared" si="6"/>
        <v>1.2522894668839379</v>
      </c>
      <c r="R60">
        <f t="shared" si="6"/>
        <v>1.1762394992594076</v>
      </c>
      <c r="S60">
        <f t="shared" si="6"/>
        <v>1.1091365866495275</v>
      </c>
      <c r="T60">
        <f t="shared" si="6"/>
        <v>1.0494895532185233</v>
      </c>
      <c r="U60">
        <f t="shared" si="6"/>
        <v>0.99612115488551922</v>
      </c>
      <c r="V60">
        <f t="shared" si="6"/>
        <v>0.95730777427969804</v>
      </c>
      <c r="W60">
        <f t="shared" si="6"/>
        <v>0.94808959638581558</v>
      </c>
    </row>
    <row r="61" spans="2:23">
      <c r="B61">
        <v>0.4</v>
      </c>
      <c r="C61">
        <f t="shared" si="5"/>
        <v>91.290381136486616</v>
      </c>
      <c r="D61">
        <f t="shared" si="6"/>
        <v>18.282412216937168</v>
      </c>
      <c r="E61">
        <f t="shared" si="6"/>
        <v>9.1564161019934893</v>
      </c>
      <c r="F61">
        <f t="shared" si="6"/>
        <v>4.5934180445216528</v>
      </c>
      <c r="G61">
        <f t="shared" si="6"/>
        <v>3.6808184330272837</v>
      </c>
      <c r="H61">
        <f t="shared" si="6"/>
        <v>3.0724186920310386</v>
      </c>
      <c r="I61">
        <f t="shared" si="6"/>
        <v>2.637847448462292</v>
      </c>
      <c r="J61">
        <f t="shared" si="6"/>
        <v>2.3119190157857323</v>
      </c>
      <c r="K61">
        <f t="shared" si="6"/>
        <v>2.0584191237039637</v>
      </c>
      <c r="L61">
        <f t="shared" si="6"/>
        <v>1.855619210038548</v>
      </c>
      <c r="M61">
        <f t="shared" si="6"/>
        <v>1.6896920079486628</v>
      </c>
      <c r="N61">
        <f t="shared" si="6"/>
        <v>1.5514193395404257</v>
      </c>
      <c r="O61">
        <f t="shared" si="6"/>
        <v>1.4344193893488397</v>
      </c>
      <c r="P61">
        <f t="shared" si="6"/>
        <v>1.3341337177560524</v>
      </c>
      <c r="Q61">
        <f t="shared" si="6"/>
        <v>1.2472194690423029</v>
      </c>
      <c r="R61">
        <f t="shared" si="6"/>
        <v>1.1711695014177723</v>
      </c>
      <c r="S61">
        <f t="shared" si="6"/>
        <v>1.1040665888078924</v>
      </c>
      <c r="T61">
        <f t="shared" si="6"/>
        <v>1.0444195553768878</v>
      </c>
      <c r="U61">
        <f t="shared" si="6"/>
        <v>0.9910511570438838</v>
      </c>
      <c r="V61">
        <f t="shared" si="6"/>
        <v>0.95223777643806284</v>
      </c>
      <c r="W61">
        <f t="shared" si="6"/>
        <v>0.94301959854418016</v>
      </c>
    </row>
    <row r="62" spans="2:23">
      <c r="B62">
        <v>0.5</v>
      </c>
      <c r="C62">
        <f t="shared" si="5"/>
        <v>91.285311138644971</v>
      </c>
      <c r="D62">
        <f t="shared" si="6"/>
        <v>18.27734221909553</v>
      </c>
      <c r="E62">
        <f t="shared" si="6"/>
        <v>9.1513461041518553</v>
      </c>
      <c r="F62">
        <f t="shared" si="6"/>
        <v>4.5883480466800171</v>
      </c>
      <c r="G62">
        <f t="shared" si="6"/>
        <v>3.6757484351856489</v>
      </c>
      <c r="H62">
        <f t="shared" si="6"/>
        <v>3.0673486941894037</v>
      </c>
      <c r="I62">
        <f t="shared" si="6"/>
        <v>2.6327774506206572</v>
      </c>
      <c r="J62">
        <f t="shared" si="6"/>
        <v>2.3068490179440966</v>
      </c>
      <c r="K62">
        <f t="shared" si="6"/>
        <v>2.053349125862328</v>
      </c>
      <c r="L62">
        <f t="shared" si="6"/>
        <v>1.8505492121969125</v>
      </c>
      <c r="M62">
        <f t="shared" si="6"/>
        <v>1.6846220101070279</v>
      </c>
      <c r="N62">
        <f t="shared" si="6"/>
        <v>1.5463493416987903</v>
      </c>
      <c r="O62">
        <f t="shared" si="6"/>
        <v>1.429349391507204</v>
      </c>
      <c r="P62">
        <f t="shared" si="6"/>
        <v>1.3290637199144169</v>
      </c>
      <c r="Q62">
        <f t="shared" si="6"/>
        <v>1.2421494712006673</v>
      </c>
      <c r="R62">
        <f t="shared" si="6"/>
        <v>1.1660995035761368</v>
      </c>
      <c r="S62">
        <f t="shared" si="6"/>
        <v>1.0989965909662569</v>
      </c>
      <c r="T62">
        <f t="shared" si="6"/>
        <v>1.0393495575352525</v>
      </c>
      <c r="U62">
        <f t="shared" si="6"/>
        <v>0.98598115920224827</v>
      </c>
      <c r="V62">
        <f t="shared" si="6"/>
        <v>0.94716777859642742</v>
      </c>
      <c r="W62">
        <f t="shared" si="6"/>
        <v>0.93794960070254496</v>
      </c>
    </row>
    <row r="63" spans="2:23">
      <c r="B63">
        <v>0.6</v>
      </c>
      <c r="C63">
        <f t="shared" si="5"/>
        <v>91.280241140803327</v>
      </c>
      <c r="D63">
        <f t="shared" si="6"/>
        <v>18.2722722212539</v>
      </c>
      <c r="E63">
        <f t="shared" si="6"/>
        <v>9.1462761063102196</v>
      </c>
      <c r="F63">
        <f t="shared" si="6"/>
        <v>4.5832780488383804</v>
      </c>
      <c r="G63">
        <f t="shared" si="6"/>
        <v>3.6706784373440131</v>
      </c>
      <c r="H63">
        <f t="shared" si="6"/>
        <v>3.0622786963477679</v>
      </c>
      <c r="I63">
        <f t="shared" si="6"/>
        <v>2.6277074527790214</v>
      </c>
      <c r="J63">
        <f t="shared" si="6"/>
        <v>2.3017790201024613</v>
      </c>
      <c r="K63">
        <f t="shared" si="6"/>
        <v>2.0482791280206927</v>
      </c>
      <c r="L63">
        <f t="shared" si="6"/>
        <v>1.8454792143552776</v>
      </c>
      <c r="M63">
        <f t="shared" si="6"/>
        <v>1.679552012265392</v>
      </c>
      <c r="N63">
        <f t="shared" si="6"/>
        <v>1.5412793438571548</v>
      </c>
      <c r="O63">
        <f t="shared" si="6"/>
        <v>1.4242793936655689</v>
      </c>
      <c r="P63">
        <f t="shared" si="6"/>
        <v>1.3239937220727815</v>
      </c>
      <c r="Q63">
        <f t="shared" si="6"/>
        <v>1.237079473359032</v>
      </c>
      <c r="R63">
        <f t="shared" si="6"/>
        <v>1.1610295057345015</v>
      </c>
      <c r="S63">
        <f t="shared" si="6"/>
        <v>1.0939265931246216</v>
      </c>
      <c r="T63">
        <f t="shared" si="6"/>
        <v>1.034279559693617</v>
      </c>
      <c r="U63">
        <f t="shared" si="6"/>
        <v>0.98091116136061285</v>
      </c>
      <c r="V63">
        <f t="shared" si="6"/>
        <v>0.94209778075479222</v>
      </c>
      <c r="W63">
        <f t="shared" si="6"/>
        <v>0.93287960286090932</v>
      </c>
    </row>
    <row r="64" spans="2:23">
      <c r="B64">
        <v>0.7</v>
      </c>
      <c r="C64">
        <f t="shared" ref="C64:R67" si="7">$C$5/(C38*$E$6*(1-$E$6^12)/(1-$E$6))</f>
        <v>91.275171142961682</v>
      </c>
      <c r="D64">
        <f t="shared" si="6"/>
        <v>18.267202223412262</v>
      </c>
      <c r="E64">
        <f t="shared" si="6"/>
        <v>9.1412061084685838</v>
      </c>
      <c r="F64">
        <f t="shared" si="6"/>
        <v>4.5782080509967447</v>
      </c>
      <c r="G64">
        <f t="shared" si="6"/>
        <v>3.6656084395023778</v>
      </c>
      <c r="H64">
        <f t="shared" si="6"/>
        <v>3.0572086985061331</v>
      </c>
      <c r="I64">
        <f t="shared" si="6"/>
        <v>2.6226374549373856</v>
      </c>
      <c r="J64">
        <f t="shared" si="6"/>
        <v>2.2967090222608264</v>
      </c>
      <c r="K64">
        <f t="shared" si="6"/>
        <v>2.0432091301790569</v>
      </c>
      <c r="L64">
        <f t="shared" si="6"/>
        <v>1.8404092165136419</v>
      </c>
      <c r="M64">
        <f t="shared" si="6"/>
        <v>1.6744820144237569</v>
      </c>
      <c r="N64">
        <f t="shared" si="6"/>
        <v>1.5362093460155193</v>
      </c>
      <c r="O64">
        <f t="shared" si="6"/>
        <v>1.4192093958239336</v>
      </c>
      <c r="P64">
        <f t="shared" si="6"/>
        <v>1.318923724231146</v>
      </c>
      <c r="Q64">
        <f t="shared" si="6"/>
        <v>1.2320094755173967</v>
      </c>
      <c r="R64">
        <f t="shared" si="6"/>
        <v>1.1559595078928662</v>
      </c>
      <c r="S64">
        <f t="shared" si="6"/>
        <v>1.0888565952829861</v>
      </c>
      <c r="T64">
        <f t="shared" si="6"/>
        <v>1.0292095618519819</v>
      </c>
      <c r="U64">
        <f t="shared" si="6"/>
        <v>0.97584116351897754</v>
      </c>
      <c r="V64">
        <f t="shared" si="6"/>
        <v>0.93702778291315658</v>
      </c>
      <c r="W64">
        <f t="shared" si="6"/>
        <v>0.92780960501927401</v>
      </c>
    </row>
    <row r="65" spans="2:23">
      <c r="B65">
        <v>0.8</v>
      </c>
      <c r="C65">
        <f t="shared" si="7"/>
        <v>91.270101145120051</v>
      </c>
      <c r="D65">
        <f t="shared" si="6"/>
        <v>18.262132225570632</v>
      </c>
      <c r="E65">
        <f t="shared" si="6"/>
        <v>9.1361361106269499</v>
      </c>
      <c r="F65">
        <f t="shared" si="6"/>
        <v>4.5731380531551098</v>
      </c>
      <c r="G65">
        <f t="shared" si="6"/>
        <v>3.660538441660742</v>
      </c>
      <c r="H65">
        <f t="shared" si="6"/>
        <v>3.0521387006644978</v>
      </c>
      <c r="I65">
        <f t="shared" si="6"/>
        <v>2.6175674570957499</v>
      </c>
      <c r="J65">
        <f t="shared" si="6"/>
        <v>2.2916390244191902</v>
      </c>
      <c r="K65">
        <f t="shared" si="6"/>
        <v>2.0381391323374216</v>
      </c>
      <c r="L65">
        <f t="shared" si="6"/>
        <v>1.8353392186720066</v>
      </c>
      <c r="M65">
        <f t="shared" si="6"/>
        <v>1.6694120165821213</v>
      </c>
      <c r="N65">
        <f t="shared" si="6"/>
        <v>1.531139348173884</v>
      </c>
      <c r="O65">
        <f t="shared" si="6"/>
        <v>1.4141393979822978</v>
      </c>
      <c r="P65">
        <f t="shared" si="6"/>
        <v>1.3138537263895107</v>
      </c>
      <c r="Q65">
        <f t="shared" si="6"/>
        <v>1.2269394776757614</v>
      </c>
      <c r="R65">
        <f t="shared" si="6"/>
        <v>1.1508895100512306</v>
      </c>
      <c r="S65">
        <f t="shared" si="6"/>
        <v>1.0837865974413508</v>
      </c>
      <c r="T65">
        <f t="shared" si="6"/>
        <v>1.0241395640103463</v>
      </c>
      <c r="U65">
        <f t="shared" si="6"/>
        <v>0.97077116567734201</v>
      </c>
      <c r="V65">
        <f t="shared" si="6"/>
        <v>0.93195778507152127</v>
      </c>
      <c r="W65">
        <f t="shared" si="6"/>
        <v>0.92273960717763881</v>
      </c>
    </row>
    <row r="66" spans="2:23">
      <c r="B66">
        <v>0.9</v>
      </c>
      <c r="C66">
        <f t="shared" si="7"/>
        <v>91.265031147278435</v>
      </c>
      <c r="D66">
        <f t="shared" si="6"/>
        <v>18.257062227728998</v>
      </c>
      <c r="E66">
        <f t="shared" si="6"/>
        <v>9.1310661127853159</v>
      </c>
      <c r="F66">
        <f t="shared" si="6"/>
        <v>4.5680680553134749</v>
      </c>
      <c r="G66">
        <f t="shared" si="6"/>
        <v>3.6554684438191072</v>
      </c>
      <c r="H66">
        <f t="shared" si="6"/>
        <v>3.0470687028228616</v>
      </c>
      <c r="I66">
        <f t="shared" si="6"/>
        <v>2.612497459254115</v>
      </c>
      <c r="J66">
        <f t="shared" si="6"/>
        <v>2.2865690265775549</v>
      </c>
      <c r="K66">
        <f t="shared" si="6"/>
        <v>2.0330691344957859</v>
      </c>
      <c r="L66">
        <f t="shared" si="6"/>
        <v>1.830269220830371</v>
      </c>
      <c r="M66">
        <f t="shared" si="6"/>
        <v>1.664342018740486</v>
      </c>
      <c r="N66">
        <f t="shared" si="6"/>
        <v>1.5260693503322489</v>
      </c>
      <c r="O66">
        <f t="shared" si="6"/>
        <v>1.4090694001406627</v>
      </c>
      <c r="P66">
        <f t="shared" si="6"/>
        <v>1.3087837285478749</v>
      </c>
      <c r="Q66">
        <f t="shared" si="6"/>
        <v>1.2218694798341259</v>
      </c>
      <c r="R66">
        <f t="shared" si="6"/>
        <v>1.1458195122095951</v>
      </c>
      <c r="S66">
        <f t="shared" si="6"/>
        <v>1.0787165995997154</v>
      </c>
      <c r="T66">
        <f t="shared" si="6"/>
        <v>1.0190695661687108</v>
      </c>
      <c r="U66">
        <f t="shared" si="6"/>
        <v>0.96570116783570692</v>
      </c>
      <c r="V66">
        <f t="shared" si="6"/>
        <v>0.92688778722988596</v>
      </c>
      <c r="W66">
        <f t="shared" si="6"/>
        <v>0.91766960933600328</v>
      </c>
    </row>
    <row r="67" spans="2:23">
      <c r="B67">
        <v>1</v>
      </c>
      <c r="C67">
        <f t="shared" si="7"/>
        <v>91.259961149436791</v>
      </c>
      <c r="D67">
        <f t="shared" si="6"/>
        <v>18.25199222988736</v>
      </c>
      <c r="E67">
        <f t="shared" si="6"/>
        <v>9.1259961149436801</v>
      </c>
      <c r="F67">
        <f t="shared" si="6"/>
        <v>4.5629980574718401</v>
      </c>
      <c r="G67">
        <f t="shared" si="6"/>
        <v>3.6503984459774723</v>
      </c>
      <c r="H67">
        <f t="shared" si="6"/>
        <v>3.0419987049812263</v>
      </c>
      <c r="I67">
        <f t="shared" si="6"/>
        <v>2.6074274614124797</v>
      </c>
      <c r="J67">
        <f t="shared" si="6"/>
        <v>2.28149902873592</v>
      </c>
      <c r="K67">
        <f t="shared" si="6"/>
        <v>2.0279991366541505</v>
      </c>
      <c r="L67">
        <f t="shared" si="6"/>
        <v>1.8251992229887362</v>
      </c>
      <c r="M67">
        <f t="shared" si="6"/>
        <v>1.6592720208988505</v>
      </c>
      <c r="N67">
        <f t="shared" si="6"/>
        <v>1.5209993524906131</v>
      </c>
      <c r="O67">
        <f t="shared" si="6"/>
        <v>1.4039994022990276</v>
      </c>
      <c r="P67">
        <f t="shared" si="6"/>
        <v>1.3037137307062399</v>
      </c>
      <c r="Q67">
        <f t="shared" si="6"/>
        <v>1.2167994819924906</v>
      </c>
      <c r="R67">
        <f t="shared" si="6"/>
        <v>1.14074951436796</v>
      </c>
      <c r="S67">
        <f t="shared" si="6"/>
        <v>1.0736466017580801</v>
      </c>
      <c r="T67">
        <f t="shared" si="6"/>
        <v>1.0139995683270753</v>
      </c>
      <c r="U67">
        <f t="shared" si="6"/>
        <v>0.9606311699940715</v>
      </c>
      <c r="V67">
        <f t="shared" si="6"/>
        <v>0.92181778938825076</v>
      </c>
      <c r="W67">
        <f t="shared" si="6"/>
        <v>0.91259961149436808</v>
      </c>
    </row>
    <row r="69" spans="2:23">
      <c r="C69" t="s">
        <v>15</v>
      </c>
      <c r="D69" t="s">
        <v>15</v>
      </c>
      <c r="E69" t="s">
        <v>15</v>
      </c>
      <c r="F69" t="s">
        <v>15</v>
      </c>
      <c r="G69" t="s">
        <v>15</v>
      </c>
      <c r="H69" t="s">
        <v>15</v>
      </c>
      <c r="I69" t="s">
        <v>15</v>
      </c>
      <c r="J69" t="s">
        <v>15</v>
      </c>
      <c r="K69" t="s">
        <v>15</v>
      </c>
      <c r="L69" t="s">
        <v>15</v>
      </c>
      <c r="M69" t="s">
        <v>15</v>
      </c>
      <c r="N69" t="s">
        <v>15</v>
      </c>
      <c r="O69" t="s">
        <v>15</v>
      </c>
      <c r="P69" t="s">
        <v>15</v>
      </c>
      <c r="Q69" t="s">
        <v>15</v>
      </c>
      <c r="R69" t="s">
        <v>15</v>
      </c>
      <c r="S69" t="s">
        <v>15</v>
      </c>
      <c r="T69" t="s">
        <v>15</v>
      </c>
      <c r="U69" t="s">
        <v>15</v>
      </c>
      <c r="V69" t="s">
        <v>15</v>
      </c>
      <c r="W69">
        <v>1.0023222985982423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2F46E-667C-C342-981C-AA628C574969}">
  <dimension ref="A1:U113"/>
  <sheetViews>
    <sheetView tabSelected="1" topLeftCell="F110" workbookViewId="0">
      <selection activeCell="H126" sqref="H126"/>
    </sheetView>
  </sheetViews>
  <sheetFormatPr baseColWidth="10" defaultRowHeight="16"/>
  <cols>
    <col min="12" max="12" width="21.83203125" bestFit="1" customWidth="1"/>
  </cols>
  <sheetData>
    <row r="1" spans="1:13">
      <c r="A1" t="s">
        <v>4</v>
      </c>
    </row>
    <row r="2" spans="1:13">
      <c r="A2" t="s">
        <v>8</v>
      </c>
    </row>
    <row r="3" spans="1:13" ht="17" thickBot="1"/>
    <row r="4" spans="1:13">
      <c r="A4" t="s">
        <v>1</v>
      </c>
      <c r="C4">
        <v>-0.22600000000000001</v>
      </c>
      <c r="J4" s="3" t="s">
        <v>17</v>
      </c>
      <c r="K4" s="4"/>
      <c r="L4" s="4" t="s">
        <v>19</v>
      </c>
      <c r="M4" s="5">
        <f>(0.225-0.1)/(1200-1575)</f>
        <v>-3.3333333333333332E-4</v>
      </c>
    </row>
    <row r="5" spans="1:13">
      <c r="A5" t="s">
        <v>9</v>
      </c>
      <c r="C5">
        <v>-2.0739999999999998</v>
      </c>
      <c r="J5" s="6" t="s">
        <v>18</v>
      </c>
      <c r="K5" s="7"/>
      <c r="L5" s="7" t="s">
        <v>22</v>
      </c>
      <c r="M5" s="8">
        <f>M4*1050/0.3</f>
        <v>-1.1666666666666667</v>
      </c>
    </row>
    <row r="6" spans="1:13">
      <c r="A6" t="s">
        <v>12</v>
      </c>
      <c r="C6" s="1">
        <v>0.05</v>
      </c>
      <c r="D6" t="s">
        <v>14</v>
      </c>
      <c r="E6">
        <f>1/(1+C6)</f>
        <v>0.95238095238095233</v>
      </c>
      <c r="F6" t="s">
        <v>16</v>
      </c>
      <c r="G6">
        <f>E6*(1-E6^C7)/(1-E6)</f>
        <v>8.8632516364488048</v>
      </c>
      <c r="J6" s="6"/>
      <c r="K6" s="7"/>
      <c r="L6" s="7" t="s">
        <v>20</v>
      </c>
      <c r="M6" s="8">
        <f>M4*1200/0.225</f>
        <v>-1.7777777777777777</v>
      </c>
    </row>
    <row r="7" spans="1:13">
      <c r="A7" t="s">
        <v>13</v>
      </c>
      <c r="C7">
        <v>12</v>
      </c>
      <c r="J7" s="6"/>
      <c r="K7" s="7"/>
      <c r="L7" s="7" t="s">
        <v>21</v>
      </c>
      <c r="M7" s="8">
        <f>M4*1575/0.1</f>
        <v>-5.25</v>
      </c>
    </row>
    <row r="8" spans="1:13" ht="17" thickBot="1">
      <c r="A8" t="s">
        <v>0</v>
      </c>
      <c r="C8">
        <v>1</v>
      </c>
      <c r="J8" s="9"/>
      <c r="K8" s="10"/>
      <c r="L8" s="10" t="s">
        <v>23</v>
      </c>
      <c r="M8" s="11">
        <f>M4*1700/0.06</f>
        <v>-9.4444444444444446</v>
      </c>
    </row>
    <row r="11" spans="1:13">
      <c r="A11" t="s">
        <v>6</v>
      </c>
      <c r="C11">
        <v>12.63</v>
      </c>
    </row>
    <row r="13" spans="1:13">
      <c r="A13" t="s">
        <v>2</v>
      </c>
      <c r="C13">
        <v>1</v>
      </c>
    </row>
    <row r="14" spans="1:13">
      <c r="A14" t="s">
        <v>3</v>
      </c>
    </row>
    <row r="15" spans="1:13">
      <c r="A15" t="s">
        <v>1</v>
      </c>
      <c r="C15">
        <f>$C$18/($C$11*(1/C$8 + $C$19*((C$8-1)/C$8 -0.5*(1+$C13))))</f>
        <v>0</v>
      </c>
    </row>
    <row r="17" spans="1:21">
      <c r="A17" t="s">
        <v>11</v>
      </c>
    </row>
    <row r="19" spans="1:21">
      <c r="B19" t="s">
        <v>7</v>
      </c>
      <c r="C19">
        <v>0.01</v>
      </c>
    </row>
    <row r="20" spans="1:21">
      <c r="B20" t="s">
        <v>5</v>
      </c>
      <c r="C20">
        <v>-1</v>
      </c>
      <c r="D20">
        <v>-1.5</v>
      </c>
      <c r="E20">
        <v>-2</v>
      </c>
      <c r="F20">
        <v>-2.5</v>
      </c>
      <c r="G20">
        <v>-3</v>
      </c>
      <c r="H20">
        <v>-3.5</v>
      </c>
      <c r="I20">
        <v>-4</v>
      </c>
      <c r="J20">
        <v>-4.5</v>
      </c>
      <c r="K20">
        <v>-5</v>
      </c>
      <c r="L20">
        <v>-5.5</v>
      </c>
      <c r="M20">
        <v>-6</v>
      </c>
      <c r="N20">
        <v>-6.5</v>
      </c>
      <c r="O20">
        <v>-7</v>
      </c>
      <c r="P20">
        <v>-7.5</v>
      </c>
      <c r="Q20">
        <v>-8</v>
      </c>
      <c r="R20">
        <v>-8.5</v>
      </c>
      <c r="S20">
        <v>-9</v>
      </c>
      <c r="T20">
        <v>-9.5</v>
      </c>
      <c r="U20">
        <v>-10</v>
      </c>
    </row>
    <row r="21" spans="1:21">
      <c r="A21" t="s">
        <v>2</v>
      </c>
      <c r="B21">
        <v>-1</v>
      </c>
      <c r="C21" s="2">
        <f>-$B21*$C$11*$C$19*$C$5/(C$20*$G$6)</f>
        <v>2.9554187418394533E-2</v>
      </c>
      <c r="D21" s="2">
        <f>-$B21*$C$11*$C$19*$C$5/(D$20*$G$6)</f>
        <v>1.9702791612263022E-2</v>
      </c>
      <c r="E21" s="2">
        <f>-$B21*$C$11*$C$19*$C$5/(E$20*$G$6)</f>
        <v>1.4777093709197267E-2</v>
      </c>
      <c r="F21" s="2">
        <f>-$B21*$C$11*$C$19*$C$5/(F$20*$G$6)</f>
        <v>1.1821674967357813E-2</v>
      </c>
      <c r="G21" s="2">
        <f>-$B21*$C$11*$C$19*$C$5/(G$20*$G$6)</f>
        <v>9.8513958061315111E-3</v>
      </c>
      <c r="H21" s="2">
        <f>-$B21*$C$11*$C$19*$C$5/(H$20*$G$6)</f>
        <v>8.4440535481127236E-3</v>
      </c>
      <c r="I21" s="2">
        <f>-$B21*$C$11*$C$19*$C$5/(I$20*$G$6)</f>
        <v>7.3885468545986334E-3</v>
      </c>
      <c r="J21" s="2">
        <f>-$B21*$C$11*$C$19*$C$5/(J$20*$G$6)</f>
        <v>6.5675972040876735E-3</v>
      </c>
      <c r="K21" s="2">
        <f>-$B21*$C$11*$C$19*$C$5/(K$20*$G$6)</f>
        <v>5.9108374836789063E-3</v>
      </c>
      <c r="L21" s="2">
        <f>-$B21*$C$11*$C$19*$C$5/(L$20*$G$6)</f>
        <v>5.3734886215262793E-3</v>
      </c>
      <c r="M21" s="2">
        <f>-$B21*$C$11*$C$19*$C$5/(M$20*$G$6)</f>
        <v>4.9256979030657556E-3</v>
      </c>
      <c r="N21" s="2">
        <f>-$B21*$C$11*$C$19*$C$5/(N$20*$G$6)</f>
        <v>4.5467980643683894E-3</v>
      </c>
      <c r="O21" s="2">
        <f>-$B21*$C$11*$C$19*$C$5/(O$20*$G$6)</f>
        <v>4.2220267740563618E-3</v>
      </c>
      <c r="P21" s="2">
        <f>-$B21*$C$11*$C$19*$C$5/(P$20*$G$6)</f>
        <v>3.9405583224526048E-3</v>
      </c>
      <c r="Q21" s="2">
        <f>-$B21*$C$11*$C$19*$C$5/(Q$20*$G$6)</f>
        <v>3.6942734272993167E-3</v>
      </c>
      <c r="R21" s="2">
        <f>-$B21*$C$11*$C$19*$C$5/(R$20*$G$6)</f>
        <v>3.4769632256934743E-3</v>
      </c>
      <c r="S21" s="2">
        <f>-$B21*$C$11*$C$19*$C$5/(S$20*$G$6)</f>
        <v>3.2837986020438368E-3</v>
      </c>
      <c r="T21" s="2">
        <f>-$B21*$C$11*$C$19*$C$5/(T$20*$G$6)</f>
        <v>3.1109670966731084E-3</v>
      </c>
      <c r="U21" s="2">
        <f>-$B21*$C$11*$C$19*$C$5/(U$20*$G$6)</f>
        <v>2.9554187418394532E-3</v>
      </c>
    </row>
    <row r="22" spans="1:21">
      <c r="B22">
        <v>-0.9</v>
      </c>
      <c r="C22" s="2">
        <f>-$B22*$C$11*$C$19*$C$5/(C$20*$G$6)</f>
        <v>2.6598768676555078E-2</v>
      </c>
      <c r="D22" s="2">
        <f>-$B22*$C$11*$C$19*$C$5/(D$20*$G$6)</f>
        <v>1.7732512451036717E-2</v>
      </c>
      <c r="E22" s="2">
        <f>-$B22*$C$11*$C$19*$C$5/(E$20*$G$6)</f>
        <v>1.3299384338277539E-2</v>
      </c>
      <c r="F22" s="2">
        <f>-$B22*$C$11*$C$19*$C$5/(F$20*$G$6)</f>
        <v>1.063950747062203E-2</v>
      </c>
      <c r="G22" s="2">
        <f>-$B22*$C$11*$C$19*$C$5/(G$20*$G$6)</f>
        <v>8.8662562255183586E-3</v>
      </c>
      <c r="H22" s="2">
        <f>-$B22*$C$11*$C$19*$C$5/(H$20*$G$6)</f>
        <v>7.5996481933014509E-3</v>
      </c>
      <c r="I22" s="2">
        <f>-$B22*$C$11*$C$19*$C$5/(I$20*$G$6)</f>
        <v>6.6496921691387694E-3</v>
      </c>
      <c r="J22" s="2">
        <f>-$B22*$C$11*$C$19*$C$5/(J$20*$G$6)</f>
        <v>5.9108374836789055E-3</v>
      </c>
      <c r="K22" s="2">
        <f>-$B22*$C$11*$C$19*$C$5/(K$20*$G$6)</f>
        <v>5.3197537353110152E-3</v>
      </c>
      <c r="L22" s="2">
        <f>-$B22*$C$11*$C$19*$C$5/(L$20*$G$6)</f>
        <v>4.8361397593736505E-3</v>
      </c>
      <c r="M22" s="2">
        <f>-$B22*$C$11*$C$19*$C$5/(M$20*$G$6)</f>
        <v>4.4331281127591793E-3</v>
      </c>
      <c r="N22" s="2">
        <f>-$B22*$C$11*$C$19*$C$5/(N$20*$G$6)</f>
        <v>4.0921182579315499E-3</v>
      </c>
      <c r="O22" s="2">
        <f>-$B22*$C$11*$C$19*$C$5/(O$20*$G$6)</f>
        <v>3.7998240966507254E-3</v>
      </c>
      <c r="P22" s="2">
        <f>-$B22*$C$11*$C$19*$C$5/(P$20*$G$6)</f>
        <v>3.5465024902073435E-3</v>
      </c>
      <c r="Q22" s="2">
        <f>-$B22*$C$11*$C$19*$C$5/(Q$20*$G$6)</f>
        <v>3.3248460845693847E-3</v>
      </c>
      <c r="R22" s="2">
        <f>-$B22*$C$11*$C$19*$C$5/(R$20*$G$6)</f>
        <v>3.1292669031241266E-3</v>
      </c>
      <c r="S22" s="2">
        <f>-$B22*$C$11*$C$19*$C$5/(S$20*$G$6)</f>
        <v>2.9554187418394527E-3</v>
      </c>
      <c r="T22" s="2">
        <f>-$B22*$C$11*$C$19*$C$5/(T$20*$G$6)</f>
        <v>2.7998703870057975E-3</v>
      </c>
      <c r="U22" s="2">
        <f>-$B22*$C$11*$C$19*$C$5/(U$20*$G$6)</f>
        <v>2.6598768676555076E-3</v>
      </c>
    </row>
    <row r="23" spans="1:21">
      <c r="B23">
        <v>-0.8</v>
      </c>
      <c r="C23" s="2">
        <f>-$B23*$C$11*$C$19*$C$5/(C$20*$G$6)</f>
        <v>2.3643349934715625E-2</v>
      </c>
      <c r="D23" s="2">
        <f>-$B23*$C$11*$C$19*$C$5/(D$20*$G$6)</f>
        <v>1.5762233289810416E-2</v>
      </c>
      <c r="E23" s="2">
        <f>-$B23*$C$11*$C$19*$C$5/(E$20*$G$6)</f>
        <v>1.1821674967357813E-2</v>
      </c>
      <c r="F23" s="2">
        <f>-$B23*$C$11*$C$19*$C$5/(F$20*$G$6)</f>
        <v>9.4573399738862498E-3</v>
      </c>
      <c r="G23" s="2">
        <f>-$B23*$C$11*$C$19*$C$5/(G$20*$G$6)</f>
        <v>7.8811166449052079E-3</v>
      </c>
      <c r="H23" s="2">
        <f>-$B23*$C$11*$C$19*$C$5/(H$20*$G$6)</f>
        <v>6.755242838490179E-3</v>
      </c>
      <c r="I23" s="2">
        <f>-$B23*$C$11*$C$19*$C$5/(I$20*$G$6)</f>
        <v>5.9108374836789063E-3</v>
      </c>
      <c r="J23" s="2">
        <f>-$B23*$C$11*$C$19*$C$5/(J$20*$G$6)</f>
        <v>5.2540777632701392E-3</v>
      </c>
      <c r="K23" s="2">
        <f>-$B23*$C$11*$C$19*$C$5/(K$20*$G$6)</f>
        <v>4.7286699869431249E-3</v>
      </c>
      <c r="L23" s="2">
        <f>-$B23*$C$11*$C$19*$C$5/(L$20*$G$6)</f>
        <v>4.2987908972210234E-3</v>
      </c>
      <c r="M23" s="2">
        <f>-$B23*$C$11*$C$19*$C$5/(M$20*$G$6)</f>
        <v>3.9405583224526039E-3</v>
      </c>
      <c r="N23" s="2">
        <f>-$B23*$C$11*$C$19*$C$5/(N$20*$G$6)</f>
        <v>3.6374384514947116E-3</v>
      </c>
      <c r="O23" s="2">
        <f>-$B23*$C$11*$C$19*$C$5/(O$20*$G$6)</f>
        <v>3.3776214192450895E-3</v>
      </c>
      <c r="P23" s="2">
        <f>-$B23*$C$11*$C$19*$C$5/(P$20*$G$6)</f>
        <v>3.1524466579620834E-3</v>
      </c>
      <c r="Q23" s="2">
        <f>-$B23*$C$11*$C$19*$C$5/(Q$20*$G$6)</f>
        <v>2.9554187418394532E-3</v>
      </c>
      <c r="R23" s="2">
        <f>-$B23*$C$11*$C$19*$C$5/(R$20*$G$6)</f>
        <v>2.7815705805547793E-3</v>
      </c>
      <c r="S23" s="2">
        <f>-$B23*$C$11*$C$19*$C$5/(S$20*$G$6)</f>
        <v>2.6270388816350696E-3</v>
      </c>
      <c r="T23" s="2">
        <f>-$B23*$C$11*$C$19*$C$5/(T$20*$G$6)</f>
        <v>2.4887736773384866E-3</v>
      </c>
      <c r="U23" s="2">
        <f>-$B23*$C$11*$C$19*$C$5/(U$20*$G$6)</f>
        <v>2.3643349934715624E-3</v>
      </c>
    </row>
    <row r="24" spans="1:21">
      <c r="B24">
        <v>-0.7</v>
      </c>
      <c r="C24" s="2">
        <f>-$B24*$C$11*$C$19*$C$5/(C$20*$G$6)</f>
        <v>2.0687931192876166E-2</v>
      </c>
      <c r="D24" s="2">
        <f>-$B24*$C$11*$C$19*$C$5/(D$20*$G$6)</f>
        <v>1.3791954128584111E-2</v>
      </c>
      <c r="E24" s="2">
        <f>-$B24*$C$11*$C$19*$C$5/(E$20*$G$6)</f>
        <v>1.0343965596438083E-2</v>
      </c>
      <c r="F24" s="2">
        <f>-$B24*$C$11*$C$19*$C$5/(F$20*$G$6)</f>
        <v>8.2751724771504657E-3</v>
      </c>
      <c r="G24" s="2">
        <f>-$B24*$C$11*$C$19*$C$5/(G$20*$G$6)</f>
        <v>6.8959770642920554E-3</v>
      </c>
      <c r="H24" s="2">
        <f>-$B24*$C$11*$C$19*$C$5/(H$20*$G$6)</f>
        <v>5.9108374836789055E-3</v>
      </c>
      <c r="I24" s="2">
        <f>-$B24*$C$11*$C$19*$C$5/(I$20*$G$6)</f>
        <v>5.1719827982190415E-3</v>
      </c>
      <c r="J24" s="2">
        <f>-$B24*$C$11*$C$19*$C$5/(J$20*$G$6)</f>
        <v>4.5973180428613702E-3</v>
      </c>
      <c r="K24" s="2">
        <f>-$B24*$C$11*$C$19*$C$5/(K$20*$G$6)</f>
        <v>4.1375862385752329E-3</v>
      </c>
      <c r="L24" s="2">
        <f>-$B24*$C$11*$C$19*$C$5/(L$20*$G$6)</f>
        <v>3.7614420350683942E-3</v>
      </c>
      <c r="M24" s="2">
        <f>-$B24*$C$11*$C$19*$C$5/(M$20*$G$6)</f>
        <v>3.4479885321460277E-3</v>
      </c>
      <c r="N24" s="2">
        <f>-$B24*$C$11*$C$19*$C$5/(N$20*$G$6)</f>
        <v>3.1827586450578716E-3</v>
      </c>
      <c r="O24" s="2">
        <f>-$B24*$C$11*$C$19*$C$5/(O$20*$G$6)</f>
        <v>2.9554187418394527E-3</v>
      </c>
      <c r="P24" s="2">
        <f>-$B24*$C$11*$C$19*$C$5/(P$20*$G$6)</f>
        <v>2.7583908257168225E-3</v>
      </c>
      <c r="Q24" s="2">
        <f>-$B24*$C$11*$C$19*$C$5/(Q$20*$G$6)</f>
        <v>2.5859913991095208E-3</v>
      </c>
      <c r="R24" s="2">
        <f>-$B24*$C$11*$C$19*$C$5/(R$20*$G$6)</f>
        <v>2.4338742579854311E-3</v>
      </c>
      <c r="S24" s="2">
        <f>-$B24*$C$11*$C$19*$C$5/(S$20*$G$6)</f>
        <v>2.2986590214306851E-3</v>
      </c>
      <c r="T24" s="2">
        <f>-$B24*$C$11*$C$19*$C$5/(T$20*$G$6)</f>
        <v>2.1776769676711753E-3</v>
      </c>
      <c r="U24" s="2">
        <f>-$B24*$C$11*$C$19*$C$5/(U$20*$G$6)</f>
        <v>2.0687931192876164E-3</v>
      </c>
    </row>
    <row r="25" spans="1:21">
      <c r="B25">
        <v>-0.6</v>
      </c>
      <c r="C25" s="2">
        <f>-$B25*$C$11*$C$19*$C$5/(C$20*$G$6)</f>
        <v>1.7732512451036717E-2</v>
      </c>
      <c r="D25" s="2">
        <f>-$B25*$C$11*$C$19*$C$5/(D$20*$G$6)</f>
        <v>1.1821674967357811E-2</v>
      </c>
      <c r="E25" s="2">
        <f>-$B25*$C$11*$C$19*$C$5/(E$20*$G$6)</f>
        <v>8.8662562255183586E-3</v>
      </c>
      <c r="F25" s="2">
        <f>-$B25*$C$11*$C$19*$C$5/(F$20*$G$6)</f>
        <v>7.093004980414686E-3</v>
      </c>
      <c r="G25" s="2">
        <f>-$B25*$C$11*$C$19*$C$5/(G$20*$G$6)</f>
        <v>5.9108374836789055E-3</v>
      </c>
      <c r="H25" s="2">
        <f>-$B25*$C$11*$C$19*$C$5/(H$20*$G$6)</f>
        <v>5.0664321288676336E-3</v>
      </c>
      <c r="I25" s="2">
        <f>-$B25*$C$11*$C$19*$C$5/(I$20*$G$6)</f>
        <v>4.4331281127591793E-3</v>
      </c>
      <c r="J25" s="2">
        <f>-$B25*$C$11*$C$19*$C$5/(J$20*$G$6)</f>
        <v>3.9405583224526031E-3</v>
      </c>
      <c r="K25" s="2">
        <f>-$B25*$C$11*$C$19*$C$5/(K$20*$G$6)</f>
        <v>3.546502490207343E-3</v>
      </c>
      <c r="L25" s="2">
        <f>-$B25*$C$11*$C$19*$C$5/(L$20*$G$6)</f>
        <v>3.2240931729157667E-3</v>
      </c>
      <c r="M25" s="2">
        <f>-$B25*$C$11*$C$19*$C$5/(M$20*$G$6)</f>
        <v>2.9554187418394527E-3</v>
      </c>
      <c r="N25" s="2">
        <f>-$B25*$C$11*$C$19*$C$5/(N$20*$G$6)</f>
        <v>2.7280788386210334E-3</v>
      </c>
      <c r="O25" s="2">
        <f>-$B25*$C$11*$C$19*$C$5/(O$20*$G$6)</f>
        <v>2.5332160644338168E-3</v>
      </c>
      <c r="P25" s="2">
        <f>-$B25*$C$11*$C$19*$C$5/(P$20*$G$6)</f>
        <v>2.3643349934715624E-3</v>
      </c>
      <c r="Q25" s="2">
        <f>-$B25*$C$11*$C$19*$C$5/(Q$20*$G$6)</f>
        <v>2.2165640563795897E-3</v>
      </c>
      <c r="R25" s="2">
        <f>-$B25*$C$11*$C$19*$C$5/(R$20*$G$6)</f>
        <v>2.0861779354160843E-3</v>
      </c>
      <c r="S25" s="2">
        <f>-$B25*$C$11*$C$19*$C$5/(S$20*$G$6)</f>
        <v>1.9702791612263015E-3</v>
      </c>
      <c r="T25" s="2">
        <f>-$B25*$C$11*$C$19*$C$5/(T$20*$G$6)</f>
        <v>1.8665802580038649E-3</v>
      </c>
      <c r="U25" s="2">
        <f>-$B25*$C$11*$C$19*$C$5/(U$20*$G$6)</f>
        <v>1.7732512451036715E-3</v>
      </c>
    </row>
    <row r="26" spans="1:21">
      <c r="B26">
        <v>-0.5</v>
      </c>
      <c r="C26" s="2">
        <f>-$B26*$C$11*$C$19*$C$5/(C$20*$G$6)</f>
        <v>1.4777093709197267E-2</v>
      </c>
      <c r="D26" s="2">
        <f>-$B26*$C$11*$C$19*$C$5/(D$20*$G$6)</f>
        <v>9.8513958061315111E-3</v>
      </c>
      <c r="E26" s="2">
        <f>-$B26*$C$11*$C$19*$C$5/(E$20*$G$6)</f>
        <v>7.3885468545986334E-3</v>
      </c>
      <c r="F26" s="2">
        <f>-$B26*$C$11*$C$19*$C$5/(F$20*$G$6)</f>
        <v>5.9108374836789063E-3</v>
      </c>
      <c r="G26" s="2">
        <f>-$B26*$C$11*$C$19*$C$5/(G$20*$G$6)</f>
        <v>4.9256979030657556E-3</v>
      </c>
      <c r="H26" s="2">
        <f>-$B26*$C$11*$C$19*$C$5/(H$20*$G$6)</f>
        <v>4.2220267740563618E-3</v>
      </c>
      <c r="I26" s="2">
        <f>-$B26*$C$11*$C$19*$C$5/(I$20*$G$6)</f>
        <v>3.6942734272993167E-3</v>
      </c>
      <c r="J26" s="2">
        <f>-$B26*$C$11*$C$19*$C$5/(J$20*$G$6)</f>
        <v>3.2837986020438368E-3</v>
      </c>
      <c r="K26" s="2">
        <f>-$B26*$C$11*$C$19*$C$5/(K$20*$G$6)</f>
        <v>2.9554187418394532E-3</v>
      </c>
      <c r="L26" s="2">
        <f>-$B26*$C$11*$C$19*$C$5/(L$20*$G$6)</f>
        <v>2.6867443107631396E-3</v>
      </c>
      <c r="M26" s="2">
        <f>-$B26*$C$11*$C$19*$C$5/(M$20*$G$6)</f>
        <v>2.4628489515328778E-3</v>
      </c>
      <c r="N26" s="2">
        <f>-$B26*$C$11*$C$19*$C$5/(N$20*$G$6)</f>
        <v>2.2733990321841947E-3</v>
      </c>
      <c r="O26" s="2">
        <f>-$B26*$C$11*$C$19*$C$5/(O$20*$G$6)</f>
        <v>2.1110133870281809E-3</v>
      </c>
      <c r="P26" s="2">
        <f>-$B26*$C$11*$C$19*$C$5/(P$20*$G$6)</f>
        <v>1.9702791612263024E-3</v>
      </c>
      <c r="Q26" s="2">
        <f>-$B26*$C$11*$C$19*$C$5/(Q$20*$G$6)</f>
        <v>1.8471367136496583E-3</v>
      </c>
      <c r="R26" s="2">
        <f>-$B26*$C$11*$C$19*$C$5/(R$20*$G$6)</f>
        <v>1.7384816128467372E-3</v>
      </c>
      <c r="S26" s="2">
        <f>-$B26*$C$11*$C$19*$C$5/(S$20*$G$6)</f>
        <v>1.6418993010219184E-3</v>
      </c>
      <c r="T26" s="2">
        <f>-$B26*$C$11*$C$19*$C$5/(T$20*$G$6)</f>
        <v>1.5554835483365542E-3</v>
      </c>
      <c r="U26" s="2">
        <f>-$B26*$C$11*$C$19*$C$5/(U$20*$G$6)</f>
        <v>1.4777093709197266E-3</v>
      </c>
    </row>
    <row r="27" spans="1:21">
      <c r="B27">
        <v>-0.4</v>
      </c>
      <c r="C27" s="2">
        <f>-$B27*$C$11*$C$19*$C$5/(C$20*$G$6)</f>
        <v>1.1821674967357813E-2</v>
      </c>
      <c r="D27" s="2">
        <f>-$B27*$C$11*$C$19*$C$5/(D$20*$G$6)</f>
        <v>7.8811166449052079E-3</v>
      </c>
      <c r="E27" s="2">
        <f>-$B27*$C$11*$C$19*$C$5/(E$20*$G$6)</f>
        <v>5.9108374836789063E-3</v>
      </c>
      <c r="F27" s="2">
        <f>-$B27*$C$11*$C$19*$C$5/(F$20*$G$6)</f>
        <v>4.7286699869431249E-3</v>
      </c>
      <c r="G27" s="2">
        <f>-$B27*$C$11*$C$19*$C$5/(G$20*$G$6)</f>
        <v>3.9405583224526039E-3</v>
      </c>
      <c r="H27" s="2">
        <f>-$B27*$C$11*$C$19*$C$5/(H$20*$G$6)</f>
        <v>3.3776214192450895E-3</v>
      </c>
      <c r="I27" s="2">
        <f>-$B27*$C$11*$C$19*$C$5/(I$20*$G$6)</f>
        <v>2.9554187418394532E-3</v>
      </c>
      <c r="J27" s="2">
        <f>-$B27*$C$11*$C$19*$C$5/(J$20*$G$6)</f>
        <v>2.6270388816350696E-3</v>
      </c>
      <c r="K27" s="2">
        <f>-$B27*$C$11*$C$19*$C$5/(K$20*$G$6)</f>
        <v>2.3643349934715624E-3</v>
      </c>
      <c r="L27" s="2">
        <f>-$B27*$C$11*$C$19*$C$5/(L$20*$G$6)</f>
        <v>2.1493954486105117E-3</v>
      </c>
      <c r="M27" s="2">
        <f>-$B27*$C$11*$C$19*$C$5/(M$20*$G$6)</f>
        <v>1.970279161226302E-3</v>
      </c>
      <c r="N27" s="2">
        <f>-$B27*$C$11*$C$19*$C$5/(N$20*$G$6)</f>
        <v>1.8187192257473558E-3</v>
      </c>
      <c r="O27" s="2">
        <f>-$B27*$C$11*$C$19*$C$5/(O$20*$G$6)</f>
        <v>1.6888107096225448E-3</v>
      </c>
      <c r="P27" s="2">
        <f>-$B27*$C$11*$C$19*$C$5/(P$20*$G$6)</f>
        <v>1.5762233289810417E-3</v>
      </c>
      <c r="Q27" s="2">
        <f>-$B27*$C$11*$C$19*$C$5/(Q$20*$G$6)</f>
        <v>1.4777093709197266E-3</v>
      </c>
      <c r="R27" s="2">
        <f>-$B27*$C$11*$C$19*$C$5/(R$20*$G$6)</f>
        <v>1.3907852902773896E-3</v>
      </c>
      <c r="S27" s="2">
        <f>-$B27*$C$11*$C$19*$C$5/(S$20*$G$6)</f>
        <v>1.3135194408175348E-3</v>
      </c>
      <c r="T27" s="2">
        <f>-$B27*$C$11*$C$19*$C$5/(T$20*$G$6)</f>
        <v>1.2443868386692433E-3</v>
      </c>
      <c r="U27" s="2">
        <f>-$B27*$C$11*$C$19*$C$5/(U$20*$G$6)</f>
        <v>1.1821674967357812E-3</v>
      </c>
    </row>
    <row r="28" spans="1:21">
      <c r="B28">
        <v>-0.3</v>
      </c>
      <c r="C28" s="2">
        <f>-$B28*$C$11*$C$19*$C$5/(C$20*$G$6)</f>
        <v>8.8662562255183586E-3</v>
      </c>
      <c r="D28" s="2">
        <f>-$B28*$C$11*$C$19*$C$5/(D$20*$G$6)</f>
        <v>5.9108374836789055E-3</v>
      </c>
      <c r="E28" s="2">
        <f>-$B28*$C$11*$C$19*$C$5/(E$20*$G$6)</f>
        <v>4.4331281127591793E-3</v>
      </c>
      <c r="F28" s="2">
        <f>-$B28*$C$11*$C$19*$C$5/(F$20*$G$6)</f>
        <v>3.546502490207343E-3</v>
      </c>
      <c r="G28" s="2">
        <f>-$B28*$C$11*$C$19*$C$5/(G$20*$G$6)</f>
        <v>2.9554187418394527E-3</v>
      </c>
      <c r="H28" s="2">
        <f>-$B28*$C$11*$C$19*$C$5/(H$20*$G$6)</f>
        <v>2.5332160644338168E-3</v>
      </c>
      <c r="I28" s="2">
        <f>-$B28*$C$11*$C$19*$C$5/(I$20*$G$6)</f>
        <v>2.2165640563795897E-3</v>
      </c>
      <c r="J28" s="2">
        <f>-$B28*$C$11*$C$19*$C$5/(J$20*$G$6)</f>
        <v>1.9702791612263015E-3</v>
      </c>
      <c r="K28" s="2">
        <f>-$B28*$C$11*$C$19*$C$5/(K$20*$G$6)</f>
        <v>1.7732512451036715E-3</v>
      </c>
      <c r="L28" s="2">
        <f>-$B28*$C$11*$C$19*$C$5/(L$20*$G$6)</f>
        <v>1.6120465864578833E-3</v>
      </c>
      <c r="M28" s="2">
        <f>-$B28*$C$11*$C$19*$C$5/(M$20*$G$6)</f>
        <v>1.4777093709197264E-3</v>
      </c>
      <c r="N28" s="2">
        <f>-$B28*$C$11*$C$19*$C$5/(N$20*$G$6)</f>
        <v>1.3640394193105167E-3</v>
      </c>
      <c r="O28" s="2">
        <f>-$B28*$C$11*$C$19*$C$5/(O$20*$G$6)</f>
        <v>1.2666080322169084E-3</v>
      </c>
      <c r="P28" s="2">
        <f>-$B28*$C$11*$C$19*$C$5/(P$20*$G$6)</f>
        <v>1.1821674967357812E-3</v>
      </c>
      <c r="Q28" s="2">
        <f>-$B28*$C$11*$C$19*$C$5/(Q$20*$G$6)</f>
        <v>1.1082820281897948E-3</v>
      </c>
      <c r="R28" s="2">
        <f>-$B28*$C$11*$C$19*$C$5/(R$20*$G$6)</f>
        <v>1.0430889677080421E-3</v>
      </c>
      <c r="S28" s="2">
        <f>-$B28*$C$11*$C$19*$C$5/(S$20*$G$6)</f>
        <v>9.8513958061315077E-4</v>
      </c>
      <c r="T28" s="2">
        <f>-$B28*$C$11*$C$19*$C$5/(T$20*$G$6)</f>
        <v>9.3329012900193243E-4</v>
      </c>
      <c r="U28" s="2">
        <f>-$B28*$C$11*$C$19*$C$5/(U$20*$G$6)</f>
        <v>8.8662562255183576E-4</v>
      </c>
    </row>
    <row r="29" spans="1:21">
      <c r="B29">
        <v>-0.2</v>
      </c>
      <c r="C29" s="2">
        <f>-$B29*$C$11*$C$19*$C$5/(C$20*$G$6)</f>
        <v>5.9108374836789063E-3</v>
      </c>
      <c r="D29" s="2">
        <f>-$B29*$C$11*$C$19*$C$5/(D$20*$G$6)</f>
        <v>3.9405583224526039E-3</v>
      </c>
      <c r="E29" s="2">
        <f>-$B29*$C$11*$C$19*$C$5/(E$20*$G$6)</f>
        <v>2.9554187418394532E-3</v>
      </c>
      <c r="F29" s="2">
        <f>-$B29*$C$11*$C$19*$C$5/(F$20*$G$6)</f>
        <v>2.3643349934715624E-3</v>
      </c>
      <c r="G29" s="2">
        <f>-$B29*$C$11*$C$19*$C$5/(G$20*$G$6)</f>
        <v>1.970279161226302E-3</v>
      </c>
      <c r="H29" s="2">
        <f>-$B29*$C$11*$C$19*$C$5/(H$20*$G$6)</f>
        <v>1.6888107096225448E-3</v>
      </c>
      <c r="I29" s="2">
        <f>-$B29*$C$11*$C$19*$C$5/(I$20*$G$6)</f>
        <v>1.4777093709197266E-3</v>
      </c>
      <c r="J29" s="2">
        <f>-$B29*$C$11*$C$19*$C$5/(J$20*$G$6)</f>
        <v>1.3135194408175348E-3</v>
      </c>
      <c r="K29" s="2">
        <f>-$B29*$C$11*$C$19*$C$5/(K$20*$G$6)</f>
        <v>1.1821674967357812E-3</v>
      </c>
      <c r="L29" s="2">
        <f>-$B29*$C$11*$C$19*$C$5/(L$20*$G$6)</f>
        <v>1.0746977243052559E-3</v>
      </c>
      <c r="M29" s="2">
        <f>-$B29*$C$11*$C$19*$C$5/(M$20*$G$6)</f>
        <v>9.8513958061315098E-4</v>
      </c>
      <c r="N29" s="2">
        <f>-$B29*$C$11*$C$19*$C$5/(N$20*$G$6)</f>
        <v>9.0935961287367791E-4</v>
      </c>
      <c r="O29" s="2">
        <f>-$B29*$C$11*$C$19*$C$5/(O$20*$G$6)</f>
        <v>8.4440535481127238E-4</v>
      </c>
      <c r="P29" s="2">
        <f>-$B29*$C$11*$C$19*$C$5/(P$20*$G$6)</f>
        <v>7.8811166449052085E-4</v>
      </c>
      <c r="Q29" s="2">
        <f>-$B29*$C$11*$C$19*$C$5/(Q$20*$G$6)</f>
        <v>7.3885468545986329E-4</v>
      </c>
      <c r="R29" s="2">
        <f>-$B29*$C$11*$C$19*$C$5/(R$20*$G$6)</f>
        <v>6.9539264513869482E-4</v>
      </c>
      <c r="S29" s="2">
        <f>-$B29*$C$11*$C$19*$C$5/(S$20*$G$6)</f>
        <v>6.5675972040876739E-4</v>
      </c>
      <c r="T29" s="2">
        <f>-$B29*$C$11*$C$19*$C$5/(T$20*$G$6)</f>
        <v>6.2219341933462166E-4</v>
      </c>
      <c r="U29" s="2">
        <f>-$B29*$C$11*$C$19*$C$5/(U$20*$G$6)</f>
        <v>5.9108374836789061E-4</v>
      </c>
    </row>
    <row r="30" spans="1:21">
      <c r="B30">
        <v>-0.1</v>
      </c>
      <c r="C30" s="2">
        <f>-$B30*$C$11*$C$19*$C$5/(C$20*$G$6)</f>
        <v>2.9554187418394532E-3</v>
      </c>
      <c r="D30" s="2">
        <f>-$B30*$C$11*$C$19*$C$5/(D$20*$G$6)</f>
        <v>1.970279161226302E-3</v>
      </c>
      <c r="E30" s="2">
        <f>-$B30*$C$11*$C$19*$C$5/(E$20*$G$6)</f>
        <v>1.4777093709197266E-3</v>
      </c>
      <c r="F30" s="2">
        <f>-$B30*$C$11*$C$19*$C$5/(F$20*$G$6)</f>
        <v>1.1821674967357812E-3</v>
      </c>
      <c r="G30" s="2">
        <f>-$B30*$C$11*$C$19*$C$5/(G$20*$G$6)</f>
        <v>9.8513958061315098E-4</v>
      </c>
      <c r="H30" s="2">
        <f>-$B30*$C$11*$C$19*$C$5/(H$20*$G$6)</f>
        <v>8.4440535481127238E-4</v>
      </c>
      <c r="I30" s="2">
        <f>-$B30*$C$11*$C$19*$C$5/(I$20*$G$6)</f>
        <v>7.3885468545986329E-4</v>
      </c>
      <c r="J30" s="2">
        <f>-$B30*$C$11*$C$19*$C$5/(J$20*$G$6)</f>
        <v>6.5675972040876739E-4</v>
      </c>
      <c r="K30" s="2">
        <f>-$B30*$C$11*$C$19*$C$5/(K$20*$G$6)</f>
        <v>5.9108374836789061E-4</v>
      </c>
      <c r="L30" s="2">
        <f>-$B30*$C$11*$C$19*$C$5/(L$20*$G$6)</f>
        <v>5.3734886215262793E-4</v>
      </c>
      <c r="M30" s="2">
        <f>-$B30*$C$11*$C$19*$C$5/(M$20*$G$6)</f>
        <v>4.9256979030657549E-4</v>
      </c>
      <c r="N30" s="2">
        <f>-$B30*$C$11*$C$19*$C$5/(N$20*$G$6)</f>
        <v>4.5467980643683895E-4</v>
      </c>
      <c r="O30" s="2">
        <f>-$B30*$C$11*$C$19*$C$5/(O$20*$G$6)</f>
        <v>4.2220267740563619E-4</v>
      </c>
      <c r="P30" s="2">
        <f>-$B30*$C$11*$C$19*$C$5/(P$20*$G$6)</f>
        <v>3.9405583224526043E-4</v>
      </c>
      <c r="Q30" s="2">
        <f>-$B30*$C$11*$C$19*$C$5/(Q$20*$G$6)</f>
        <v>3.6942734272993165E-4</v>
      </c>
      <c r="R30" s="2">
        <f>-$B30*$C$11*$C$19*$C$5/(R$20*$G$6)</f>
        <v>3.4769632256934741E-4</v>
      </c>
      <c r="S30" s="2">
        <f>-$B30*$C$11*$C$19*$C$5/(S$20*$G$6)</f>
        <v>3.283798602043837E-4</v>
      </c>
      <c r="T30" s="2">
        <f>-$B30*$C$11*$C$19*$C$5/(T$20*$G$6)</f>
        <v>3.1109670966731083E-4</v>
      </c>
      <c r="U30" s="2">
        <f>-$B30*$C$11*$C$19*$C$5/(U$20*$G$6)</f>
        <v>2.9554187418394531E-4</v>
      </c>
    </row>
    <row r="31" spans="1:21">
      <c r="B31">
        <v>0</v>
      </c>
      <c r="C31" s="2">
        <f>-$B31*$C$11*$C$19*$C$5/(C$20*$G$6)</f>
        <v>0</v>
      </c>
      <c r="D31" s="2">
        <f>-$B31*$C$11*$C$19*$C$5/(D$20*$G$6)</f>
        <v>0</v>
      </c>
      <c r="E31" s="2">
        <f>-$B31*$C$11*$C$19*$C$5/(E$20*$G$6)</f>
        <v>0</v>
      </c>
      <c r="F31" s="2">
        <f>-$B31*$C$11*$C$19*$C$5/(F$20*$G$6)</f>
        <v>0</v>
      </c>
      <c r="G31" s="2">
        <f>-$B31*$C$11*$C$19*$C$5/(G$20*$G$6)</f>
        <v>0</v>
      </c>
      <c r="H31" s="2">
        <f>-$B31*$C$11*$C$19*$C$5/(H$20*$G$6)</f>
        <v>0</v>
      </c>
      <c r="I31" s="2">
        <f>-$B31*$C$11*$C$19*$C$5/(I$20*$G$6)</f>
        <v>0</v>
      </c>
      <c r="J31" s="2">
        <f>-$B31*$C$11*$C$19*$C$5/(J$20*$G$6)</f>
        <v>0</v>
      </c>
      <c r="K31" s="2">
        <f>-$B31*$C$11*$C$19*$C$5/(K$20*$G$6)</f>
        <v>0</v>
      </c>
      <c r="L31" s="2">
        <f>-$B31*$C$11*$C$19*$C$5/(L$20*$G$6)</f>
        <v>0</v>
      </c>
      <c r="M31" s="2">
        <f>-$B31*$C$11*$C$19*$C$5/(M$20*$G$6)</f>
        <v>0</v>
      </c>
      <c r="N31" s="2">
        <f>-$B31*$C$11*$C$19*$C$5/(N$20*$G$6)</f>
        <v>0</v>
      </c>
      <c r="O31" s="2">
        <f>-$B31*$C$11*$C$19*$C$5/(O$20*$G$6)</f>
        <v>0</v>
      </c>
      <c r="P31" s="2">
        <f>-$B31*$C$11*$C$19*$C$5/(P$20*$G$6)</f>
        <v>0</v>
      </c>
      <c r="Q31" s="2">
        <f>-$B31*$C$11*$C$19*$C$5/(Q$20*$G$6)</f>
        <v>0</v>
      </c>
      <c r="R31" s="2">
        <f>-$B31*$C$11*$C$19*$C$5/(R$20*$G$6)</f>
        <v>0</v>
      </c>
      <c r="S31" s="2">
        <f>-$B31*$C$11*$C$19*$C$5/(S$20*$G$6)</f>
        <v>0</v>
      </c>
      <c r="T31" s="2">
        <f>-$B31*$C$11*$C$19*$C$5/(T$20*$G$6)</f>
        <v>0</v>
      </c>
      <c r="U31" s="2">
        <f>-$B31*$C$11*$C$19*$C$5/(U$20*$G$6)</f>
        <v>0</v>
      </c>
    </row>
    <row r="32" spans="1:21">
      <c r="B32">
        <v>0.1</v>
      </c>
      <c r="C32" s="2">
        <f>-$B32*$C$11*$C$19*$C$5/(C$20*$G$6)</f>
        <v>-2.9554187418394532E-3</v>
      </c>
      <c r="D32" s="2">
        <f>-$B32*$C$11*$C$19*$C$5/(D$20*$G$6)</f>
        <v>-1.970279161226302E-3</v>
      </c>
      <c r="E32" s="2">
        <f>-$B32*$C$11*$C$19*$C$5/(E$20*$G$6)</f>
        <v>-1.4777093709197266E-3</v>
      </c>
      <c r="F32" s="2">
        <f>-$B32*$C$11*$C$19*$C$5/(F$20*$G$6)</f>
        <v>-1.1821674967357812E-3</v>
      </c>
      <c r="G32" s="2">
        <f>-$B32*$C$11*$C$19*$C$5/(G$20*$G$6)</f>
        <v>-9.8513958061315098E-4</v>
      </c>
      <c r="H32" s="2">
        <f>-$B32*$C$11*$C$19*$C$5/(H$20*$G$6)</f>
        <v>-8.4440535481127238E-4</v>
      </c>
      <c r="I32" s="2">
        <f>-$B32*$C$11*$C$19*$C$5/(I$20*$G$6)</f>
        <v>-7.3885468545986329E-4</v>
      </c>
      <c r="J32" s="2">
        <f>-$B32*$C$11*$C$19*$C$5/(J$20*$G$6)</f>
        <v>-6.5675972040876739E-4</v>
      </c>
      <c r="K32" s="2">
        <f>-$B32*$C$11*$C$19*$C$5/(K$20*$G$6)</f>
        <v>-5.9108374836789061E-4</v>
      </c>
      <c r="L32" s="2">
        <f>-$B32*$C$11*$C$19*$C$5/(L$20*$G$6)</f>
        <v>-5.3734886215262793E-4</v>
      </c>
      <c r="M32" s="2">
        <f>-$B32*$C$11*$C$19*$C$5/(M$20*$G$6)</f>
        <v>-4.9256979030657549E-4</v>
      </c>
      <c r="N32" s="2">
        <f>-$B32*$C$11*$C$19*$C$5/(N$20*$G$6)</f>
        <v>-4.5467980643683895E-4</v>
      </c>
      <c r="O32" s="2">
        <f>-$B32*$C$11*$C$19*$C$5/(O$20*$G$6)</f>
        <v>-4.2220267740563619E-4</v>
      </c>
      <c r="P32" s="2">
        <f>-$B32*$C$11*$C$19*$C$5/(P$20*$G$6)</f>
        <v>-3.9405583224526043E-4</v>
      </c>
      <c r="Q32" s="2">
        <f>-$B32*$C$11*$C$19*$C$5/(Q$20*$G$6)</f>
        <v>-3.6942734272993165E-4</v>
      </c>
      <c r="R32" s="2">
        <f>-$B32*$C$11*$C$19*$C$5/(R$20*$G$6)</f>
        <v>-3.4769632256934741E-4</v>
      </c>
      <c r="S32" s="2">
        <f>-$B32*$C$11*$C$19*$C$5/(S$20*$G$6)</f>
        <v>-3.283798602043837E-4</v>
      </c>
      <c r="T32" s="2">
        <f>-$B32*$C$11*$C$19*$C$5/(T$20*$G$6)</f>
        <v>-3.1109670966731083E-4</v>
      </c>
      <c r="U32" s="2">
        <f>-$B32*$C$11*$C$19*$C$5/(U$20*$G$6)</f>
        <v>-2.9554187418394531E-4</v>
      </c>
    </row>
    <row r="33" spans="1:21">
      <c r="B33">
        <v>0.2</v>
      </c>
      <c r="C33" s="2">
        <f>-$B33*$C$11*$C$19*$C$5/(C$20*$G$6)</f>
        <v>-5.9108374836789063E-3</v>
      </c>
      <c r="D33" s="2">
        <f>-$B33*$C$11*$C$19*$C$5/(D$20*$G$6)</f>
        <v>-3.9405583224526039E-3</v>
      </c>
      <c r="E33" s="2">
        <f>-$B33*$C$11*$C$19*$C$5/(E$20*$G$6)</f>
        <v>-2.9554187418394532E-3</v>
      </c>
      <c r="F33" s="2">
        <f>-$B33*$C$11*$C$19*$C$5/(F$20*$G$6)</f>
        <v>-2.3643349934715624E-3</v>
      </c>
      <c r="G33" s="2">
        <f>-$B33*$C$11*$C$19*$C$5/(G$20*$G$6)</f>
        <v>-1.970279161226302E-3</v>
      </c>
      <c r="H33" s="2">
        <f>-$B33*$C$11*$C$19*$C$5/(H$20*$G$6)</f>
        <v>-1.6888107096225448E-3</v>
      </c>
      <c r="I33" s="2">
        <f>-$B33*$C$11*$C$19*$C$5/(I$20*$G$6)</f>
        <v>-1.4777093709197266E-3</v>
      </c>
      <c r="J33" s="2">
        <f>-$B33*$C$11*$C$19*$C$5/(J$20*$G$6)</f>
        <v>-1.3135194408175348E-3</v>
      </c>
      <c r="K33" s="2">
        <f>-$B33*$C$11*$C$19*$C$5/(K$20*$G$6)</f>
        <v>-1.1821674967357812E-3</v>
      </c>
      <c r="L33" s="2">
        <f>-$B33*$C$11*$C$19*$C$5/(L$20*$G$6)</f>
        <v>-1.0746977243052559E-3</v>
      </c>
      <c r="M33" s="2">
        <f>-$B33*$C$11*$C$19*$C$5/(M$20*$G$6)</f>
        <v>-9.8513958061315098E-4</v>
      </c>
      <c r="N33" s="2">
        <f>-$B33*$C$11*$C$19*$C$5/(N$20*$G$6)</f>
        <v>-9.0935961287367791E-4</v>
      </c>
      <c r="O33" s="2">
        <f>-$B33*$C$11*$C$19*$C$5/(O$20*$G$6)</f>
        <v>-8.4440535481127238E-4</v>
      </c>
      <c r="P33" s="2">
        <f>-$B33*$C$11*$C$19*$C$5/(P$20*$G$6)</f>
        <v>-7.8811166449052085E-4</v>
      </c>
      <c r="Q33" s="2">
        <f>-$B33*$C$11*$C$19*$C$5/(Q$20*$G$6)</f>
        <v>-7.3885468545986329E-4</v>
      </c>
      <c r="R33" s="2">
        <f>-$B33*$C$11*$C$19*$C$5/(R$20*$G$6)</f>
        <v>-6.9539264513869482E-4</v>
      </c>
      <c r="S33" s="2">
        <f>-$B33*$C$11*$C$19*$C$5/(S$20*$G$6)</f>
        <v>-6.5675972040876739E-4</v>
      </c>
      <c r="T33" s="2">
        <f>-$B33*$C$11*$C$19*$C$5/(T$20*$G$6)</f>
        <v>-6.2219341933462166E-4</v>
      </c>
      <c r="U33" s="2">
        <f>-$B33*$C$11*$C$19*$C$5/(U$20*$G$6)</f>
        <v>-5.9108374836789061E-4</v>
      </c>
    </row>
    <row r="34" spans="1:21">
      <c r="B34">
        <v>0.3</v>
      </c>
      <c r="C34" s="2">
        <f>-$B34*$C$11*$C$19*$C$5/(C$20*$G$6)</f>
        <v>-8.8662562255183586E-3</v>
      </c>
      <c r="D34" s="2">
        <f>-$B34*$C$11*$C$19*$C$5/(D$20*$G$6)</f>
        <v>-5.9108374836789055E-3</v>
      </c>
      <c r="E34" s="2">
        <f>-$B34*$C$11*$C$19*$C$5/(E$20*$G$6)</f>
        <v>-4.4331281127591793E-3</v>
      </c>
      <c r="F34" s="2">
        <f>-$B34*$C$11*$C$19*$C$5/(F$20*$G$6)</f>
        <v>-3.546502490207343E-3</v>
      </c>
      <c r="G34" s="2">
        <f>-$B34*$C$11*$C$19*$C$5/(G$20*$G$6)</f>
        <v>-2.9554187418394527E-3</v>
      </c>
      <c r="H34" s="2">
        <f>-$B34*$C$11*$C$19*$C$5/(H$20*$G$6)</f>
        <v>-2.5332160644338168E-3</v>
      </c>
      <c r="I34" s="2">
        <f>-$B34*$C$11*$C$19*$C$5/(I$20*$G$6)</f>
        <v>-2.2165640563795897E-3</v>
      </c>
      <c r="J34" s="2">
        <f>-$B34*$C$11*$C$19*$C$5/(J$20*$G$6)</f>
        <v>-1.9702791612263015E-3</v>
      </c>
      <c r="K34" s="2">
        <f>-$B34*$C$11*$C$19*$C$5/(K$20*$G$6)</f>
        <v>-1.7732512451036715E-3</v>
      </c>
      <c r="L34" s="2">
        <f>-$B34*$C$11*$C$19*$C$5/(L$20*$G$6)</f>
        <v>-1.6120465864578833E-3</v>
      </c>
      <c r="M34" s="2">
        <f>-$B34*$C$11*$C$19*$C$5/(M$20*$G$6)</f>
        <v>-1.4777093709197264E-3</v>
      </c>
      <c r="N34" s="2">
        <f>-$B34*$C$11*$C$19*$C$5/(N$20*$G$6)</f>
        <v>-1.3640394193105167E-3</v>
      </c>
      <c r="O34" s="2">
        <f>-$B34*$C$11*$C$19*$C$5/(O$20*$G$6)</f>
        <v>-1.2666080322169084E-3</v>
      </c>
      <c r="P34" s="2">
        <f>-$B34*$C$11*$C$19*$C$5/(P$20*$G$6)</f>
        <v>-1.1821674967357812E-3</v>
      </c>
      <c r="Q34" s="2">
        <f>-$B34*$C$11*$C$19*$C$5/(Q$20*$G$6)</f>
        <v>-1.1082820281897948E-3</v>
      </c>
      <c r="R34" s="2">
        <f>-$B34*$C$11*$C$19*$C$5/(R$20*$G$6)</f>
        <v>-1.0430889677080421E-3</v>
      </c>
      <c r="S34" s="2">
        <f>-$B34*$C$11*$C$19*$C$5/(S$20*$G$6)</f>
        <v>-9.8513958061315077E-4</v>
      </c>
      <c r="T34" s="2">
        <f>-$B34*$C$11*$C$19*$C$5/(T$20*$G$6)</f>
        <v>-9.3329012900193243E-4</v>
      </c>
      <c r="U34" s="2">
        <f>-$B34*$C$11*$C$19*$C$5/(U$20*$G$6)</f>
        <v>-8.8662562255183576E-4</v>
      </c>
    </row>
    <row r="35" spans="1:21">
      <c r="B35">
        <v>0.4</v>
      </c>
      <c r="C35" s="2">
        <f>-$B35*$C$11*$C$19*$C$5/(C$20*$G$6)</f>
        <v>-1.1821674967357813E-2</v>
      </c>
      <c r="D35" s="2">
        <f>-$B35*$C$11*$C$19*$C$5/(D$20*$G$6)</f>
        <v>-7.8811166449052079E-3</v>
      </c>
      <c r="E35" s="2">
        <f>-$B35*$C$11*$C$19*$C$5/(E$20*$G$6)</f>
        <v>-5.9108374836789063E-3</v>
      </c>
      <c r="F35" s="2">
        <f>-$B35*$C$11*$C$19*$C$5/(F$20*$G$6)</f>
        <v>-4.7286699869431249E-3</v>
      </c>
      <c r="G35" s="2">
        <f>-$B35*$C$11*$C$19*$C$5/(G$20*$G$6)</f>
        <v>-3.9405583224526039E-3</v>
      </c>
      <c r="H35" s="2">
        <f>-$B35*$C$11*$C$19*$C$5/(H$20*$G$6)</f>
        <v>-3.3776214192450895E-3</v>
      </c>
      <c r="I35" s="2">
        <f>-$B35*$C$11*$C$19*$C$5/(I$20*$G$6)</f>
        <v>-2.9554187418394532E-3</v>
      </c>
      <c r="J35" s="2">
        <f>-$B35*$C$11*$C$19*$C$5/(J$20*$G$6)</f>
        <v>-2.6270388816350696E-3</v>
      </c>
      <c r="K35" s="2">
        <f>-$B35*$C$11*$C$19*$C$5/(K$20*$G$6)</f>
        <v>-2.3643349934715624E-3</v>
      </c>
      <c r="L35" s="2">
        <f>-$B35*$C$11*$C$19*$C$5/(L$20*$G$6)</f>
        <v>-2.1493954486105117E-3</v>
      </c>
      <c r="M35" s="2">
        <f>-$B35*$C$11*$C$19*$C$5/(M$20*$G$6)</f>
        <v>-1.970279161226302E-3</v>
      </c>
      <c r="N35" s="2">
        <f>-$B35*$C$11*$C$19*$C$5/(N$20*$G$6)</f>
        <v>-1.8187192257473558E-3</v>
      </c>
      <c r="O35" s="2">
        <f>-$B35*$C$11*$C$19*$C$5/(O$20*$G$6)</f>
        <v>-1.6888107096225448E-3</v>
      </c>
      <c r="P35" s="2">
        <f>-$B35*$C$11*$C$19*$C$5/(P$20*$G$6)</f>
        <v>-1.5762233289810417E-3</v>
      </c>
      <c r="Q35" s="2">
        <f>-$B35*$C$11*$C$19*$C$5/(Q$20*$G$6)</f>
        <v>-1.4777093709197266E-3</v>
      </c>
      <c r="R35" s="2">
        <f>-$B35*$C$11*$C$19*$C$5/(R$20*$G$6)</f>
        <v>-1.3907852902773896E-3</v>
      </c>
      <c r="S35" s="2">
        <f>-$B35*$C$11*$C$19*$C$5/(S$20*$G$6)</f>
        <v>-1.3135194408175348E-3</v>
      </c>
      <c r="T35" s="2">
        <f>-$B35*$C$11*$C$19*$C$5/(T$20*$G$6)</f>
        <v>-1.2443868386692433E-3</v>
      </c>
      <c r="U35" s="2">
        <f>-$B35*$C$11*$C$19*$C$5/(U$20*$G$6)</f>
        <v>-1.1821674967357812E-3</v>
      </c>
    </row>
    <row r="36" spans="1:21">
      <c r="B36">
        <v>0.5</v>
      </c>
      <c r="C36" s="2">
        <f>-$B36*$C$11*$C$19*$C$5/(C$20*$G$6)</f>
        <v>-1.4777093709197267E-2</v>
      </c>
      <c r="D36" s="2">
        <f>-$B36*$C$11*$C$19*$C$5/(D$20*$G$6)</f>
        <v>-9.8513958061315111E-3</v>
      </c>
      <c r="E36" s="2">
        <f>-$B36*$C$11*$C$19*$C$5/(E$20*$G$6)</f>
        <v>-7.3885468545986334E-3</v>
      </c>
      <c r="F36" s="2">
        <f>-$B36*$C$11*$C$19*$C$5/(F$20*$G$6)</f>
        <v>-5.9108374836789063E-3</v>
      </c>
      <c r="G36" s="2">
        <f>-$B36*$C$11*$C$19*$C$5/(G$20*$G$6)</f>
        <v>-4.9256979030657556E-3</v>
      </c>
      <c r="H36" s="2">
        <f>-$B36*$C$11*$C$19*$C$5/(H$20*$G$6)</f>
        <v>-4.2220267740563618E-3</v>
      </c>
      <c r="I36" s="2">
        <f>-$B36*$C$11*$C$19*$C$5/(I$20*$G$6)</f>
        <v>-3.6942734272993167E-3</v>
      </c>
      <c r="J36" s="2">
        <f>-$B36*$C$11*$C$19*$C$5/(J$20*$G$6)</f>
        <v>-3.2837986020438368E-3</v>
      </c>
      <c r="K36" s="2">
        <f>-$B36*$C$11*$C$19*$C$5/(K$20*$G$6)</f>
        <v>-2.9554187418394532E-3</v>
      </c>
      <c r="L36" s="2">
        <f>-$B36*$C$11*$C$19*$C$5/(L$20*$G$6)</f>
        <v>-2.6867443107631396E-3</v>
      </c>
      <c r="M36" s="2">
        <f>-$B36*$C$11*$C$19*$C$5/(M$20*$G$6)</f>
        <v>-2.4628489515328778E-3</v>
      </c>
      <c r="N36" s="2">
        <f>-$B36*$C$11*$C$19*$C$5/(N$20*$G$6)</f>
        <v>-2.2733990321841947E-3</v>
      </c>
      <c r="O36" s="2">
        <f>-$B36*$C$11*$C$19*$C$5/(O$20*$G$6)</f>
        <v>-2.1110133870281809E-3</v>
      </c>
      <c r="P36" s="2">
        <f>-$B36*$C$11*$C$19*$C$5/(P$20*$G$6)</f>
        <v>-1.9702791612263024E-3</v>
      </c>
      <c r="Q36" s="2">
        <f>-$B36*$C$11*$C$19*$C$5/(Q$20*$G$6)</f>
        <v>-1.8471367136496583E-3</v>
      </c>
      <c r="R36" s="2">
        <f>-$B36*$C$11*$C$19*$C$5/(R$20*$G$6)</f>
        <v>-1.7384816128467372E-3</v>
      </c>
      <c r="S36" s="2">
        <f>-$B36*$C$11*$C$19*$C$5/(S$20*$G$6)</f>
        <v>-1.6418993010219184E-3</v>
      </c>
      <c r="T36" s="2">
        <f>-$B36*$C$11*$C$19*$C$5/(T$20*$G$6)</f>
        <v>-1.5554835483365542E-3</v>
      </c>
      <c r="U36" s="2">
        <f>-$B36*$C$11*$C$19*$C$5/(U$20*$G$6)</f>
        <v>-1.4777093709197266E-3</v>
      </c>
    </row>
    <row r="37" spans="1:21">
      <c r="B37">
        <v>0.6</v>
      </c>
      <c r="C37" s="2">
        <f>-$B37*$C$11*$C$19*$C$5/(C$20*$G$6)</f>
        <v>-1.7732512451036717E-2</v>
      </c>
      <c r="D37" s="2">
        <f>-$B37*$C$11*$C$19*$C$5/(D$20*$G$6)</f>
        <v>-1.1821674967357811E-2</v>
      </c>
      <c r="E37" s="2">
        <f>-$B37*$C$11*$C$19*$C$5/(E$20*$G$6)</f>
        <v>-8.8662562255183586E-3</v>
      </c>
      <c r="F37" s="2">
        <f>-$B37*$C$11*$C$19*$C$5/(F$20*$G$6)</f>
        <v>-7.093004980414686E-3</v>
      </c>
      <c r="G37" s="2">
        <f>-$B37*$C$11*$C$19*$C$5/(G$20*$G$6)</f>
        <v>-5.9108374836789055E-3</v>
      </c>
      <c r="H37" s="2">
        <f>-$B37*$C$11*$C$19*$C$5/(H$20*$G$6)</f>
        <v>-5.0664321288676336E-3</v>
      </c>
      <c r="I37" s="2">
        <f>-$B37*$C$11*$C$19*$C$5/(I$20*$G$6)</f>
        <v>-4.4331281127591793E-3</v>
      </c>
      <c r="J37" s="2">
        <f>-$B37*$C$11*$C$19*$C$5/(J$20*$G$6)</f>
        <v>-3.9405583224526031E-3</v>
      </c>
      <c r="K37" s="2">
        <f>-$B37*$C$11*$C$19*$C$5/(K$20*$G$6)</f>
        <v>-3.546502490207343E-3</v>
      </c>
      <c r="L37" s="2">
        <f>-$B37*$C$11*$C$19*$C$5/(L$20*$G$6)</f>
        <v>-3.2240931729157667E-3</v>
      </c>
      <c r="M37" s="2">
        <f>-$B37*$C$11*$C$19*$C$5/(M$20*$G$6)</f>
        <v>-2.9554187418394527E-3</v>
      </c>
      <c r="N37" s="2">
        <f>-$B37*$C$11*$C$19*$C$5/(N$20*$G$6)</f>
        <v>-2.7280788386210334E-3</v>
      </c>
      <c r="O37" s="2">
        <f>-$B37*$C$11*$C$19*$C$5/(O$20*$G$6)</f>
        <v>-2.5332160644338168E-3</v>
      </c>
      <c r="P37" s="2">
        <f>-$B37*$C$11*$C$19*$C$5/(P$20*$G$6)</f>
        <v>-2.3643349934715624E-3</v>
      </c>
      <c r="Q37" s="2">
        <f>-$B37*$C$11*$C$19*$C$5/(Q$20*$G$6)</f>
        <v>-2.2165640563795897E-3</v>
      </c>
      <c r="R37" s="2">
        <f>-$B37*$C$11*$C$19*$C$5/(R$20*$G$6)</f>
        <v>-2.0861779354160843E-3</v>
      </c>
      <c r="S37" s="2">
        <f>-$B37*$C$11*$C$19*$C$5/(S$20*$G$6)</f>
        <v>-1.9702791612263015E-3</v>
      </c>
      <c r="T37" s="2">
        <f>-$B37*$C$11*$C$19*$C$5/(T$20*$G$6)</f>
        <v>-1.8665802580038649E-3</v>
      </c>
      <c r="U37" s="2">
        <f>-$B37*$C$11*$C$19*$C$5/(U$20*$G$6)</f>
        <v>-1.7732512451036715E-3</v>
      </c>
    </row>
    <row r="38" spans="1:21">
      <c r="B38">
        <v>0.7</v>
      </c>
      <c r="C38" s="2">
        <f>-$B38*$C$11*$C$19*$C$5/(C$20*$G$6)</f>
        <v>-2.0687931192876166E-2</v>
      </c>
      <c r="D38" s="2">
        <f>-$B38*$C$11*$C$19*$C$5/(D$20*$G$6)</f>
        <v>-1.3791954128584111E-2</v>
      </c>
      <c r="E38" s="2">
        <f>-$B38*$C$11*$C$19*$C$5/(E$20*$G$6)</f>
        <v>-1.0343965596438083E-2</v>
      </c>
      <c r="F38" s="2">
        <f>-$B38*$C$11*$C$19*$C$5/(F$20*$G$6)</f>
        <v>-8.2751724771504657E-3</v>
      </c>
      <c r="G38" s="2">
        <f>-$B38*$C$11*$C$19*$C$5/(G$20*$G$6)</f>
        <v>-6.8959770642920554E-3</v>
      </c>
      <c r="H38" s="2">
        <f>-$B38*$C$11*$C$19*$C$5/(H$20*$G$6)</f>
        <v>-5.9108374836789055E-3</v>
      </c>
      <c r="I38" s="2">
        <f>-$B38*$C$11*$C$19*$C$5/(I$20*$G$6)</f>
        <v>-5.1719827982190415E-3</v>
      </c>
      <c r="J38" s="2">
        <f>-$B38*$C$11*$C$19*$C$5/(J$20*$G$6)</f>
        <v>-4.5973180428613702E-3</v>
      </c>
      <c r="K38" s="2">
        <f>-$B38*$C$11*$C$19*$C$5/(K$20*$G$6)</f>
        <v>-4.1375862385752329E-3</v>
      </c>
      <c r="L38" s="2">
        <f>-$B38*$C$11*$C$19*$C$5/(L$20*$G$6)</f>
        <v>-3.7614420350683942E-3</v>
      </c>
      <c r="M38" s="2">
        <f>-$B38*$C$11*$C$19*$C$5/(M$20*$G$6)</f>
        <v>-3.4479885321460277E-3</v>
      </c>
      <c r="N38" s="2">
        <f>-$B38*$C$11*$C$19*$C$5/(N$20*$G$6)</f>
        <v>-3.1827586450578716E-3</v>
      </c>
      <c r="O38" s="2">
        <f>-$B38*$C$11*$C$19*$C$5/(O$20*$G$6)</f>
        <v>-2.9554187418394527E-3</v>
      </c>
      <c r="P38" s="2">
        <f>-$B38*$C$11*$C$19*$C$5/(P$20*$G$6)</f>
        <v>-2.7583908257168225E-3</v>
      </c>
      <c r="Q38" s="2">
        <f>-$B38*$C$11*$C$19*$C$5/(Q$20*$G$6)</f>
        <v>-2.5859913991095208E-3</v>
      </c>
      <c r="R38" s="2">
        <f>-$B38*$C$11*$C$19*$C$5/(R$20*$G$6)</f>
        <v>-2.4338742579854311E-3</v>
      </c>
      <c r="S38" s="2">
        <f>-$B38*$C$11*$C$19*$C$5/(S$20*$G$6)</f>
        <v>-2.2986590214306851E-3</v>
      </c>
      <c r="T38" s="2">
        <f>-$B38*$C$11*$C$19*$C$5/(T$20*$G$6)</f>
        <v>-2.1776769676711753E-3</v>
      </c>
      <c r="U38" s="2">
        <f>-$B38*$C$11*$C$19*$C$5/(U$20*$G$6)</f>
        <v>-2.0687931192876164E-3</v>
      </c>
    </row>
    <row r="39" spans="1:21">
      <c r="B39">
        <v>0.8</v>
      </c>
      <c r="C39" s="2">
        <f>-$B39*$C$11*$C$19*$C$5/(C$20*$G$6)</f>
        <v>-2.3643349934715625E-2</v>
      </c>
      <c r="D39" s="2">
        <f>-$B39*$C$11*$C$19*$C$5/(D$20*$G$6)</f>
        <v>-1.5762233289810416E-2</v>
      </c>
      <c r="E39" s="2">
        <f>-$B39*$C$11*$C$19*$C$5/(E$20*$G$6)</f>
        <v>-1.1821674967357813E-2</v>
      </c>
      <c r="F39" s="2">
        <f>-$B39*$C$11*$C$19*$C$5/(F$20*$G$6)</f>
        <v>-9.4573399738862498E-3</v>
      </c>
      <c r="G39" s="2">
        <f>-$B39*$C$11*$C$19*$C$5/(G$20*$G$6)</f>
        <v>-7.8811166449052079E-3</v>
      </c>
      <c r="H39" s="2">
        <f>-$B39*$C$11*$C$19*$C$5/(H$20*$G$6)</f>
        <v>-6.755242838490179E-3</v>
      </c>
      <c r="I39" s="2">
        <f>-$B39*$C$11*$C$19*$C$5/(I$20*$G$6)</f>
        <v>-5.9108374836789063E-3</v>
      </c>
      <c r="J39" s="2">
        <f>-$B39*$C$11*$C$19*$C$5/(J$20*$G$6)</f>
        <v>-5.2540777632701392E-3</v>
      </c>
      <c r="K39" s="2">
        <f>-$B39*$C$11*$C$19*$C$5/(K$20*$G$6)</f>
        <v>-4.7286699869431249E-3</v>
      </c>
      <c r="L39" s="2">
        <f>-$B39*$C$11*$C$19*$C$5/(L$20*$G$6)</f>
        <v>-4.2987908972210234E-3</v>
      </c>
      <c r="M39" s="2">
        <f>-$B39*$C$11*$C$19*$C$5/(M$20*$G$6)</f>
        <v>-3.9405583224526039E-3</v>
      </c>
      <c r="N39" s="2">
        <f>-$B39*$C$11*$C$19*$C$5/(N$20*$G$6)</f>
        <v>-3.6374384514947116E-3</v>
      </c>
      <c r="O39" s="2">
        <f>-$B39*$C$11*$C$19*$C$5/(O$20*$G$6)</f>
        <v>-3.3776214192450895E-3</v>
      </c>
      <c r="P39" s="2">
        <f>-$B39*$C$11*$C$19*$C$5/(P$20*$G$6)</f>
        <v>-3.1524466579620834E-3</v>
      </c>
      <c r="Q39" s="2">
        <f>-$B39*$C$11*$C$19*$C$5/(Q$20*$G$6)</f>
        <v>-2.9554187418394532E-3</v>
      </c>
      <c r="R39" s="2">
        <f>-$B39*$C$11*$C$19*$C$5/(R$20*$G$6)</f>
        <v>-2.7815705805547793E-3</v>
      </c>
      <c r="S39" s="2">
        <f>-$B39*$C$11*$C$19*$C$5/(S$20*$G$6)</f>
        <v>-2.6270388816350696E-3</v>
      </c>
      <c r="T39" s="2">
        <f>-$B39*$C$11*$C$19*$C$5/(T$20*$G$6)</f>
        <v>-2.4887736773384866E-3</v>
      </c>
      <c r="U39" s="2">
        <f>-$B39*$C$11*$C$19*$C$5/(U$20*$G$6)</f>
        <v>-2.3643349934715624E-3</v>
      </c>
    </row>
    <row r="40" spans="1:21">
      <c r="B40">
        <v>0.9</v>
      </c>
      <c r="C40" s="2">
        <f>-$B40*$C$11*$C$19*$C$5/(C$20*$G$6)</f>
        <v>-2.6598768676555078E-2</v>
      </c>
      <c r="D40" s="2">
        <f>-$B40*$C$11*$C$19*$C$5/(D$20*$G$6)</f>
        <v>-1.7732512451036717E-2</v>
      </c>
      <c r="E40" s="2">
        <f>-$B40*$C$11*$C$19*$C$5/(E$20*$G$6)</f>
        <v>-1.3299384338277539E-2</v>
      </c>
      <c r="F40" s="2">
        <f>-$B40*$C$11*$C$19*$C$5/(F$20*$G$6)</f>
        <v>-1.063950747062203E-2</v>
      </c>
      <c r="G40" s="2">
        <f>-$B40*$C$11*$C$19*$C$5/(G$20*$G$6)</f>
        <v>-8.8662562255183586E-3</v>
      </c>
      <c r="H40" s="2">
        <f>-$B40*$C$11*$C$19*$C$5/(H$20*$G$6)</f>
        <v>-7.5996481933014509E-3</v>
      </c>
      <c r="I40" s="2">
        <f>-$B40*$C$11*$C$19*$C$5/(I$20*$G$6)</f>
        <v>-6.6496921691387694E-3</v>
      </c>
      <c r="J40" s="2">
        <f>-$B40*$C$11*$C$19*$C$5/(J$20*$G$6)</f>
        <v>-5.9108374836789055E-3</v>
      </c>
      <c r="K40" s="2">
        <f>-$B40*$C$11*$C$19*$C$5/(K$20*$G$6)</f>
        <v>-5.3197537353110152E-3</v>
      </c>
      <c r="L40" s="2">
        <f>-$B40*$C$11*$C$19*$C$5/(L$20*$G$6)</f>
        <v>-4.8361397593736505E-3</v>
      </c>
      <c r="M40" s="2">
        <f>-$B40*$C$11*$C$19*$C$5/(M$20*$G$6)</f>
        <v>-4.4331281127591793E-3</v>
      </c>
      <c r="N40" s="2">
        <f>-$B40*$C$11*$C$19*$C$5/(N$20*$G$6)</f>
        <v>-4.0921182579315499E-3</v>
      </c>
      <c r="O40" s="2">
        <f>-$B40*$C$11*$C$19*$C$5/(O$20*$G$6)</f>
        <v>-3.7998240966507254E-3</v>
      </c>
      <c r="P40" s="2">
        <f>-$B40*$C$11*$C$19*$C$5/(P$20*$G$6)</f>
        <v>-3.5465024902073435E-3</v>
      </c>
      <c r="Q40" s="2">
        <f>-$B40*$C$11*$C$19*$C$5/(Q$20*$G$6)</f>
        <v>-3.3248460845693847E-3</v>
      </c>
      <c r="R40" s="2">
        <f>-$B40*$C$11*$C$19*$C$5/(R$20*$G$6)</f>
        <v>-3.1292669031241266E-3</v>
      </c>
      <c r="S40" s="2">
        <f>-$B40*$C$11*$C$19*$C$5/(S$20*$G$6)</f>
        <v>-2.9554187418394527E-3</v>
      </c>
      <c r="T40" s="2">
        <f>-$B40*$C$11*$C$19*$C$5/(T$20*$G$6)</f>
        <v>-2.7998703870057975E-3</v>
      </c>
      <c r="U40" s="2">
        <f>-$B40*$C$11*$C$19*$C$5/(U$20*$G$6)</f>
        <v>-2.6598768676555076E-3</v>
      </c>
    </row>
    <row r="41" spans="1:21">
      <c r="B41">
        <v>1</v>
      </c>
      <c r="C41" s="2">
        <f>-$B41*$C$11*$C$19*$C$5/(C$20*$G$6)</f>
        <v>-2.9554187418394533E-2</v>
      </c>
      <c r="D41" s="2">
        <f>-$B41*$C$11*$C$19*$C$5/(D$20*$G$6)</f>
        <v>-1.9702791612263022E-2</v>
      </c>
      <c r="E41" s="2">
        <f>-$B41*$C$11*$C$19*$C$5/(E$20*$G$6)</f>
        <v>-1.4777093709197267E-2</v>
      </c>
      <c r="F41" s="2">
        <f>-$B41*$C$11*$C$19*$C$5/(F$20*$G$6)</f>
        <v>-1.1821674967357813E-2</v>
      </c>
      <c r="G41" s="2">
        <f>-$B41*$C$11*$C$19*$C$5/(G$20*$G$6)</f>
        <v>-9.8513958061315111E-3</v>
      </c>
      <c r="H41" s="2">
        <f>-$B41*$C$11*$C$19*$C$5/(H$20*$G$6)</f>
        <v>-8.4440535481127236E-3</v>
      </c>
      <c r="I41" s="2">
        <f>-$B41*$C$11*$C$19*$C$5/(I$20*$G$6)</f>
        <v>-7.3885468545986334E-3</v>
      </c>
      <c r="J41" s="2">
        <f>-$B41*$C$11*$C$19*$C$5/(J$20*$G$6)</f>
        <v>-6.5675972040876735E-3</v>
      </c>
      <c r="K41" s="2">
        <f>-$B41*$C$11*$C$19*$C$5/(K$20*$G$6)</f>
        <v>-5.9108374836789063E-3</v>
      </c>
      <c r="L41" s="2">
        <f>-$B41*$C$11*$C$19*$C$5/(L$20*$G$6)</f>
        <v>-5.3734886215262793E-3</v>
      </c>
      <c r="M41" s="2">
        <f>-$B41*$C$11*$C$19*$C$5/(M$20*$G$6)</f>
        <v>-4.9256979030657556E-3</v>
      </c>
      <c r="N41" s="2">
        <f>-$B41*$C$11*$C$19*$C$5/(N$20*$G$6)</f>
        <v>-4.5467980643683894E-3</v>
      </c>
      <c r="O41" s="2">
        <f>-$B41*$C$11*$C$19*$C$5/(O$20*$G$6)</f>
        <v>-4.2220267740563618E-3</v>
      </c>
      <c r="P41" s="2">
        <f>-$B41*$C$11*$C$19*$C$5/(P$20*$G$6)</f>
        <v>-3.9405583224526048E-3</v>
      </c>
      <c r="Q41" s="2">
        <f>-$B41*$C$11*$C$19*$C$5/(Q$20*$G$6)</f>
        <v>-3.6942734272993167E-3</v>
      </c>
      <c r="R41" s="2">
        <f>-$B41*$C$11*$C$19*$C$5/(R$20*$G$6)</f>
        <v>-3.4769632256934743E-3</v>
      </c>
      <c r="S41" s="2">
        <f>-$B41*$C$11*$C$19*$C$5/(S$20*$G$6)</f>
        <v>-3.2837986020438368E-3</v>
      </c>
      <c r="T41" s="2">
        <f>-$B41*$C$11*$C$19*$C$5/(T$20*$G$6)</f>
        <v>-3.1109670966731084E-3</v>
      </c>
      <c r="U41" s="2">
        <f>-$B41*$C$11*$C$19*$C$5/(U$20*$G$6)</f>
        <v>-2.9554187418394532E-3</v>
      </c>
    </row>
    <row r="43" spans="1:21">
      <c r="B43" t="s">
        <v>7</v>
      </c>
      <c r="C43">
        <v>0.02</v>
      </c>
    </row>
    <row r="44" spans="1:21">
      <c r="B44" t="s">
        <v>5</v>
      </c>
      <c r="C44">
        <v>-1</v>
      </c>
      <c r="D44">
        <v>-1.5</v>
      </c>
      <c r="E44">
        <v>-2</v>
      </c>
      <c r="F44">
        <v>-2.5</v>
      </c>
      <c r="G44">
        <v>-3</v>
      </c>
      <c r="H44">
        <v>-3.5</v>
      </c>
      <c r="I44">
        <v>-4</v>
      </c>
      <c r="J44">
        <v>-4.5</v>
      </c>
      <c r="K44">
        <v>-5</v>
      </c>
      <c r="L44">
        <v>-5.5</v>
      </c>
      <c r="M44">
        <v>-6</v>
      </c>
      <c r="N44">
        <v>-6.5</v>
      </c>
      <c r="O44">
        <v>-7</v>
      </c>
      <c r="P44">
        <v>-7.5</v>
      </c>
      <c r="Q44">
        <v>-8</v>
      </c>
      <c r="R44">
        <v>-8.5</v>
      </c>
      <c r="S44">
        <v>-9</v>
      </c>
      <c r="T44">
        <v>-9.5</v>
      </c>
      <c r="U44">
        <v>-10</v>
      </c>
    </row>
    <row r="45" spans="1:21">
      <c r="A45" t="s">
        <v>2</v>
      </c>
      <c r="B45">
        <v>-1</v>
      </c>
      <c r="C45" s="2">
        <f>-$B45*$C$11*$C$43*$C$5/(C$44*$G$6)</f>
        <v>5.9108374836789067E-2</v>
      </c>
      <c r="D45" s="2">
        <f t="shared" ref="D45:S60" si="0">-$B45*$C$11*$C$43*$C$5/(D$44*$G$6)</f>
        <v>3.9405583224526045E-2</v>
      </c>
      <c r="E45" s="2">
        <f t="shared" si="0"/>
        <v>2.9554187418394533E-2</v>
      </c>
      <c r="F45" s="2">
        <f t="shared" si="0"/>
        <v>2.3643349934715625E-2</v>
      </c>
      <c r="G45" s="2">
        <f t="shared" si="0"/>
        <v>1.9702791612263022E-2</v>
      </c>
      <c r="H45" s="2">
        <f t="shared" si="0"/>
        <v>1.6888107096225447E-2</v>
      </c>
      <c r="I45" s="2">
        <f t="shared" si="0"/>
        <v>1.4777093709197267E-2</v>
      </c>
      <c r="J45" s="2">
        <f t="shared" si="0"/>
        <v>1.3135194408175347E-2</v>
      </c>
      <c r="K45" s="2">
        <f t="shared" si="0"/>
        <v>1.1821674967357813E-2</v>
      </c>
      <c r="L45" s="2">
        <f t="shared" si="0"/>
        <v>1.0746977243052559E-2</v>
      </c>
      <c r="M45" s="2">
        <f t="shared" si="0"/>
        <v>9.8513958061315111E-3</v>
      </c>
      <c r="N45" s="2">
        <f t="shared" si="0"/>
        <v>9.0935961287367788E-3</v>
      </c>
      <c r="O45" s="2">
        <f t="shared" si="0"/>
        <v>8.4440535481127236E-3</v>
      </c>
      <c r="P45" s="2">
        <f t="shared" si="0"/>
        <v>7.8811166449052096E-3</v>
      </c>
      <c r="Q45" s="2">
        <f t="shared" si="0"/>
        <v>7.3885468545986334E-3</v>
      </c>
      <c r="R45" s="2">
        <f t="shared" si="0"/>
        <v>6.9539264513869487E-3</v>
      </c>
      <c r="S45" s="2">
        <f t="shared" si="0"/>
        <v>6.5675972040876735E-3</v>
      </c>
      <c r="T45" s="2">
        <f t="shared" ref="T45:U60" si="1">-$B45*$C$11*$C$43*$C$5/(T$44*$G$6)</f>
        <v>6.2219341933462168E-3</v>
      </c>
      <c r="U45" s="2">
        <f t="shared" si="1"/>
        <v>5.9108374836789063E-3</v>
      </c>
    </row>
    <row r="46" spans="1:21">
      <c r="B46">
        <v>-0.9</v>
      </c>
      <c r="C46" s="2">
        <f t="shared" ref="C46:T65" si="2">-$B46*$C$11*$C$43*$C$5/(C$44*$G$6)</f>
        <v>5.3197537353110155E-2</v>
      </c>
      <c r="D46" s="2">
        <f t="shared" si="0"/>
        <v>3.5465024902073435E-2</v>
      </c>
      <c r="E46" s="2">
        <f t="shared" si="0"/>
        <v>2.6598768676555078E-2</v>
      </c>
      <c r="F46" s="2">
        <f t="shared" si="0"/>
        <v>2.1279014941244061E-2</v>
      </c>
      <c r="G46" s="2">
        <f t="shared" si="0"/>
        <v>1.7732512451036717E-2</v>
      </c>
      <c r="H46" s="2">
        <f t="shared" si="0"/>
        <v>1.5199296386602902E-2</v>
      </c>
      <c r="I46" s="2">
        <f t="shared" si="0"/>
        <v>1.3299384338277539E-2</v>
      </c>
      <c r="J46" s="2">
        <f t="shared" si="0"/>
        <v>1.1821674967357811E-2</v>
      </c>
      <c r="K46" s="2">
        <f t="shared" si="0"/>
        <v>1.063950747062203E-2</v>
      </c>
      <c r="L46" s="2">
        <f t="shared" si="0"/>
        <v>9.672279518747301E-3</v>
      </c>
      <c r="M46" s="2">
        <f t="shared" si="0"/>
        <v>8.8662562255183586E-3</v>
      </c>
      <c r="N46" s="2">
        <f t="shared" si="0"/>
        <v>8.1842365158630997E-3</v>
      </c>
      <c r="O46" s="2">
        <f t="shared" si="0"/>
        <v>7.5996481933014509E-3</v>
      </c>
      <c r="P46" s="2">
        <f t="shared" si="0"/>
        <v>7.0930049804146869E-3</v>
      </c>
      <c r="Q46" s="2">
        <f t="shared" si="0"/>
        <v>6.6496921691387694E-3</v>
      </c>
      <c r="R46" s="2">
        <f t="shared" si="0"/>
        <v>6.2585338062482532E-3</v>
      </c>
      <c r="S46" s="2">
        <f t="shared" si="0"/>
        <v>5.9108374836789055E-3</v>
      </c>
      <c r="T46" s="2">
        <f t="shared" si="1"/>
        <v>5.599740774011595E-3</v>
      </c>
      <c r="U46" s="2">
        <f t="shared" si="1"/>
        <v>5.3197537353110152E-3</v>
      </c>
    </row>
    <row r="47" spans="1:21">
      <c r="B47">
        <v>-0.8</v>
      </c>
      <c r="C47" s="2">
        <f t="shared" si="2"/>
        <v>4.7286699869431251E-2</v>
      </c>
      <c r="D47" s="2">
        <f t="shared" si="0"/>
        <v>3.1524466579620831E-2</v>
      </c>
      <c r="E47" s="2">
        <f t="shared" si="0"/>
        <v>2.3643349934715625E-2</v>
      </c>
      <c r="F47" s="2">
        <f t="shared" si="0"/>
        <v>1.89146799477725E-2</v>
      </c>
      <c r="G47" s="2">
        <f t="shared" si="0"/>
        <v>1.5762233289810416E-2</v>
      </c>
      <c r="H47" s="2">
        <f t="shared" si="0"/>
        <v>1.3510485676980358E-2</v>
      </c>
      <c r="I47" s="2">
        <f t="shared" si="0"/>
        <v>1.1821674967357813E-2</v>
      </c>
      <c r="J47" s="2">
        <f t="shared" si="0"/>
        <v>1.0508155526540278E-2</v>
      </c>
      <c r="K47" s="2">
        <f t="shared" si="0"/>
        <v>9.4573399738862498E-3</v>
      </c>
      <c r="L47" s="2">
        <f t="shared" si="0"/>
        <v>8.5975817944420468E-3</v>
      </c>
      <c r="M47" s="2">
        <f t="shared" si="0"/>
        <v>7.8811166449052079E-3</v>
      </c>
      <c r="N47" s="2">
        <f t="shared" si="0"/>
        <v>7.2748769029894233E-3</v>
      </c>
      <c r="O47" s="2">
        <f t="shared" si="0"/>
        <v>6.755242838490179E-3</v>
      </c>
      <c r="P47" s="2">
        <f t="shared" si="0"/>
        <v>6.3048933159241668E-3</v>
      </c>
      <c r="Q47" s="2">
        <f t="shared" si="0"/>
        <v>5.9108374836789063E-3</v>
      </c>
      <c r="R47" s="2">
        <f t="shared" si="0"/>
        <v>5.5631411611095586E-3</v>
      </c>
      <c r="S47" s="2">
        <f t="shared" si="0"/>
        <v>5.2540777632701392E-3</v>
      </c>
      <c r="T47" s="2">
        <f t="shared" si="1"/>
        <v>4.9775473546769733E-3</v>
      </c>
      <c r="U47" s="2">
        <f t="shared" si="1"/>
        <v>4.7286699869431249E-3</v>
      </c>
    </row>
    <row r="48" spans="1:21">
      <c r="B48">
        <v>-0.7</v>
      </c>
      <c r="C48" s="2">
        <f t="shared" si="2"/>
        <v>4.1375862385752332E-2</v>
      </c>
      <c r="D48" s="2">
        <f t="shared" si="0"/>
        <v>2.7583908257168221E-2</v>
      </c>
      <c r="E48" s="2">
        <f t="shared" si="0"/>
        <v>2.0687931192876166E-2</v>
      </c>
      <c r="F48" s="2">
        <f t="shared" si="0"/>
        <v>1.6550344954300931E-2</v>
      </c>
      <c r="G48" s="2">
        <f t="shared" si="0"/>
        <v>1.3791954128584111E-2</v>
      </c>
      <c r="H48" s="2">
        <f t="shared" si="0"/>
        <v>1.1821674967357811E-2</v>
      </c>
      <c r="I48" s="2">
        <f t="shared" si="0"/>
        <v>1.0343965596438083E-2</v>
      </c>
      <c r="J48" s="2">
        <f t="shared" si="0"/>
        <v>9.1946360857227405E-3</v>
      </c>
      <c r="K48" s="2">
        <f t="shared" si="0"/>
        <v>8.2751724771504657E-3</v>
      </c>
      <c r="L48" s="2">
        <f t="shared" si="0"/>
        <v>7.5228840701367884E-3</v>
      </c>
      <c r="M48" s="2">
        <f t="shared" si="0"/>
        <v>6.8959770642920554E-3</v>
      </c>
      <c r="N48" s="2">
        <f t="shared" si="0"/>
        <v>6.3655172901157433E-3</v>
      </c>
      <c r="O48" s="2">
        <f t="shared" si="0"/>
        <v>5.9108374836789055E-3</v>
      </c>
      <c r="P48" s="2">
        <f t="shared" si="0"/>
        <v>5.516781651433645E-3</v>
      </c>
      <c r="Q48" s="2">
        <f t="shared" si="0"/>
        <v>5.1719827982190415E-3</v>
      </c>
      <c r="R48" s="2">
        <f t="shared" si="0"/>
        <v>4.8677485159708623E-3</v>
      </c>
      <c r="S48" s="2">
        <f t="shared" si="0"/>
        <v>4.5973180428613702E-3</v>
      </c>
      <c r="T48" s="2">
        <f t="shared" si="1"/>
        <v>4.3553539353423506E-3</v>
      </c>
      <c r="U48" s="2">
        <f t="shared" si="1"/>
        <v>4.1375862385752329E-3</v>
      </c>
    </row>
    <row r="49" spans="2:21">
      <c r="B49">
        <v>-0.6</v>
      </c>
      <c r="C49" s="2">
        <f t="shared" si="2"/>
        <v>3.5465024902073435E-2</v>
      </c>
      <c r="D49" s="2">
        <f t="shared" si="0"/>
        <v>2.3643349934715622E-2</v>
      </c>
      <c r="E49" s="2">
        <f t="shared" si="0"/>
        <v>1.7732512451036717E-2</v>
      </c>
      <c r="F49" s="2">
        <f t="shared" si="0"/>
        <v>1.4186009960829372E-2</v>
      </c>
      <c r="G49" s="2">
        <f t="shared" si="0"/>
        <v>1.1821674967357811E-2</v>
      </c>
      <c r="H49" s="2">
        <f t="shared" si="0"/>
        <v>1.0132864257735267E-2</v>
      </c>
      <c r="I49" s="2">
        <f t="shared" si="0"/>
        <v>8.8662562255183586E-3</v>
      </c>
      <c r="J49" s="2">
        <f t="shared" si="0"/>
        <v>7.8811166449052061E-3</v>
      </c>
      <c r="K49" s="2">
        <f t="shared" si="0"/>
        <v>7.093004980414686E-3</v>
      </c>
      <c r="L49" s="2">
        <f t="shared" si="0"/>
        <v>6.4481863458315334E-3</v>
      </c>
      <c r="M49" s="2">
        <f t="shared" si="0"/>
        <v>5.9108374836789055E-3</v>
      </c>
      <c r="N49" s="2">
        <f t="shared" si="0"/>
        <v>5.4561576772420668E-3</v>
      </c>
      <c r="O49" s="2">
        <f t="shared" si="0"/>
        <v>5.0664321288676336E-3</v>
      </c>
      <c r="P49" s="2">
        <f t="shared" si="0"/>
        <v>4.7286699869431249E-3</v>
      </c>
      <c r="Q49" s="2">
        <f t="shared" si="0"/>
        <v>4.4331281127591793E-3</v>
      </c>
      <c r="R49" s="2">
        <f t="shared" si="0"/>
        <v>4.1723558708321685E-3</v>
      </c>
      <c r="S49" s="2">
        <f t="shared" si="0"/>
        <v>3.9405583224526031E-3</v>
      </c>
      <c r="T49" s="2">
        <f t="shared" si="1"/>
        <v>3.7331605160077297E-3</v>
      </c>
      <c r="U49" s="2">
        <f t="shared" si="1"/>
        <v>3.546502490207343E-3</v>
      </c>
    </row>
    <row r="50" spans="2:21">
      <c r="B50">
        <v>-0.5</v>
      </c>
      <c r="C50" s="2">
        <f t="shared" si="2"/>
        <v>2.9554187418394533E-2</v>
      </c>
      <c r="D50" s="2">
        <f t="shared" si="0"/>
        <v>1.9702791612263022E-2</v>
      </c>
      <c r="E50" s="2">
        <f t="shared" si="0"/>
        <v>1.4777093709197267E-2</v>
      </c>
      <c r="F50" s="2">
        <f t="shared" si="0"/>
        <v>1.1821674967357813E-2</v>
      </c>
      <c r="G50" s="2">
        <f t="shared" si="0"/>
        <v>9.8513958061315111E-3</v>
      </c>
      <c r="H50" s="2">
        <f t="shared" si="0"/>
        <v>8.4440535481127236E-3</v>
      </c>
      <c r="I50" s="2">
        <f t="shared" si="0"/>
        <v>7.3885468545986334E-3</v>
      </c>
      <c r="J50" s="2">
        <f t="shared" si="0"/>
        <v>6.5675972040876735E-3</v>
      </c>
      <c r="K50" s="2">
        <f t="shared" si="0"/>
        <v>5.9108374836789063E-3</v>
      </c>
      <c r="L50" s="2">
        <f t="shared" si="0"/>
        <v>5.3734886215262793E-3</v>
      </c>
      <c r="M50" s="2">
        <f t="shared" si="0"/>
        <v>4.9256979030657556E-3</v>
      </c>
      <c r="N50" s="2">
        <f t="shared" si="0"/>
        <v>4.5467980643683894E-3</v>
      </c>
      <c r="O50" s="2">
        <f t="shared" si="0"/>
        <v>4.2220267740563618E-3</v>
      </c>
      <c r="P50" s="2">
        <f t="shared" si="0"/>
        <v>3.9405583224526048E-3</v>
      </c>
      <c r="Q50" s="2">
        <f t="shared" si="0"/>
        <v>3.6942734272993167E-3</v>
      </c>
      <c r="R50" s="2">
        <f t="shared" si="0"/>
        <v>3.4769632256934743E-3</v>
      </c>
      <c r="S50" s="2">
        <f t="shared" si="0"/>
        <v>3.2837986020438368E-3</v>
      </c>
      <c r="T50" s="2">
        <f t="shared" si="1"/>
        <v>3.1109670966731084E-3</v>
      </c>
      <c r="U50" s="2">
        <f t="shared" si="1"/>
        <v>2.9554187418394532E-3</v>
      </c>
    </row>
    <row r="51" spans="2:21">
      <c r="B51">
        <v>-0.4</v>
      </c>
      <c r="C51" s="2">
        <f t="shared" si="2"/>
        <v>2.3643349934715625E-2</v>
      </c>
      <c r="D51" s="2">
        <f t="shared" si="0"/>
        <v>1.5762233289810416E-2</v>
      </c>
      <c r="E51" s="2">
        <f t="shared" si="0"/>
        <v>1.1821674967357813E-2</v>
      </c>
      <c r="F51" s="2">
        <f t="shared" si="0"/>
        <v>9.4573399738862498E-3</v>
      </c>
      <c r="G51" s="2">
        <f t="shared" si="0"/>
        <v>7.8811166449052079E-3</v>
      </c>
      <c r="H51" s="2">
        <f t="shared" si="0"/>
        <v>6.755242838490179E-3</v>
      </c>
      <c r="I51" s="2">
        <f t="shared" si="0"/>
        <v>5.9108374836789063E-3</v>
      </c>
      <c r="J51" s="2">
        <f t="shared" si="0"/>
        <v>5.2540777632701392E-3</v>
      </c>
      <c r="K51" s="2">
        <f t="shared" si="0"/>
        <v>4.7286699869431249E-3</v>
      </c>
      <c r="L51" s="2">
        <f t="shared" si="0"/>
        <v>4.2987908972210234E-3</v>
      </c>
      <c r="M51" s="2">
        <f t="shared" si="0"/>
        <v>3.9405583224526039E-3</v>
      </c>
      <c r="N51" s="2">
        <f t="shared" si="0"/>
        <v>3.6374384514947116E-3</v>
      </c>
      <c r="O51" s="2">
        <f t="shared" si="0"/>
        <v>3.3776214192450895E-3</v>
      </c>
      <c r="P51" s="2">
        <f t="shared" si="0"/>
        <v>3.1524466579620834E-3</v>
      </c>
      <c r="Q51" s="2">
        <f t="shared" si="0"/>
        <v>2.9554187418394532E-3</v>
      </c>
      <c r="R51" s="2">
        <f t="shared" si="0"/>
        <v>2.7815705805547793E-3</v>
      </c>
      <c r="S51" s="2">
        <f t="shared" si="0"/>
        <v>2.6270388816350696E-3</v>
      </c>
      <c r="T51" s="2">
        <f t="shared" si="1"/>
        <v>2.4887736773384866E-3</v>
      </c>
      <c r="U51" s="2">
        <f t="shared" si="1"/>
        <v>2.3643349934715624E-3</v>
      </c>
    </row>
    <row r="52" spans="2:21">
      <c r="B52">
        <v>-0.3</v>
      </c>
      <c r="C52" s="2">
        <f t="shared" si="2"/>
        <v>1.7732512451036717E-2</v>
      </c>
      <c r="D52" s="2">
        <f t="shared" si="0"/>
        <v>1.1821674967357811E-2</v>
      </c>
      <c r="E52" s="2">
        <f t="shared" si="0"/>
        <v>8.8662562255183586E-3</v>
      </c>
      <c r="F52" s="2">
        <f t="shared" si="0"/>
        <v>7.093004980414686E-3</v>
      </c>
      <c r="G52" s="2">
        <f t="shared" si="0"/>
        <v>5.9108374836789055E-3</v>
      </c>
      <c r="H52" s="2">
        <f t="shared" si="0"/>
        <v>5.0664321288676336E-3</v>
      </c>
      <c r="I52" s="2">
        <f t="shared" si="0"/>
        <v>4.4331281127591793E-3</v>
      </c>
      <c r="J52" s="2">
        <f t="shared" si="0"/>
        <v>3.9405583224526031E-3</v>
      </c>
      <c r="K52" s="2">
        <f t="shared" si="0"/>
        <v>3.546502490207343E-3</v>
      </c>
      <c r="L52" s="2">
        <f t="shared" si="0"/>
        <v>3.2240931729157667E-3</v>
      </c>
      <c r="M52" s="2">
        <f t="shared" si="0"/>
        <v>2.9554187418394527E-3</v>
      </c>
      <c r="N52" s="2">
        <f t="shared" si="0"/>
        <v>2.7280788386210334E-3</v>
      </c>
      <c r="O52" s="2">
        <f t="shared" si="0"/>
        <v>2.5332160644338168E-3</v>
      </c>
      <c r="P52" s="2">
        <f t="shared" si="0"/>
        <v>2.3643349934715624E-3</v>
      </c>
      <c r="Q52" s="2">
        <f t="shared" si="0"/>
        <v>2.2165640563795897E-3</v>
      </c>
      <c r="R52" s="2">
        <f t="shared" si="0"/>
        <v>2.0861779354160843E-3</v>
      </c>
      <c r="S52" s="2">
        <f t="shared" si="0"/>
        <v>1.9702791612263015E-3</v>
      </c>
      <c r="T52" s="2">
        <f t="shared" si="1"/>
        <v>1.8665802580038649E-3</v>
      </c>
      <c r="U52" s="2">
        <f t="shared" si="1"/>
        <v>1.7732512451036715E-3</v>
      </c>
    </row>
    <row r="53" spans="2:21">
      <c r="B53">
        <v>-0.2</v>
      </c>
      <c r="C53" s="2">
        <f t="shared" si="2"/>
        <v>1.1821674967357813E-2</v>
      </c>
      <c r="D53" s="2">
        <f t="shared" si="0"/>
        <v>7.8811166449052079E-3</v>
      </c>
      <c r="E53" s="2">
        <f t="shared" si="0"/>
        <v>5.9108374836789063E-3</v>
      </c>
      <c r="F53" s="2">
        <f t="shared" si="0"/>
        <v>4.7286699869431249E-3</v>
      </c>
      <c r="G53" s="2">
        <f t="shared" si="0"/>
        <v>3.9405583224526039E-3</v>
      </c>
      <c r="H53" s="2">
        <f t="shared" si="0"/>
        <v>3.3776214192450895E-3</v>
      </c>
      <c r="I53" s="2">
        <f t="shared" si="0"/>
        <v>2.9554187418394532E-3</v>
      </c>
      <c r="J53" s="2">
        <f t="shared" si="0"/>
        <v>2.6270388816350696E-3</v>
      </c>
      <c r="K53" s="2">
        <f t="shared" si="0"/>
        <v>2.3643349934715624E-3</v>
      </c>
      <c r="L53" s="2">
        <f t="shared" si="0"/>
        <v>2.1493954486105117E-3</v>
      </c>
      <c r="M53" s="2">
        <f t="shared" si="0"/>
        <v>1.970279161226302E-3</v>
      </c>
      <c r="N53" s="2">
        <f t="shared" si="0"/>
        <v>1.8187192257473558E-3</v>
      </c>
      <c r="O53" s="2">
        <f t="shared" si="0"/>
        <v>1.6888107096225448E-3</v>
      </c>
      <c r="P53" s="2">
        <f t="shared" si="0"/>
        <v>1.5762233289810417E-3</v>
      </c>
      <c r="Q53" s="2">
        <f t="shared" si="0"/>
        <v>1.4777093709197266E-3</v>
      </c>
      <c r="R53" s="2">
        <f t="shared" si="0"/>
        <v>1.3907852902773896E-3</v>
      </c>
      <c r="S53" s="2">
        <f t="shared" si="0"/>
        <v>1.3135194408175348E-3</v>
      </c>
      <c r="T53" s="2">
        <f t="shared" si="1"/>
        <v>1.2443868386692433E-3</v>
      </c>
      <c r="U53" s="2">
        <f t="shared" si="1"/>
        <v>1.1821674967357812E-3</v>
      </c>
    </row>
    <row r="54" spans="2:21">
      <c r="B54">
        <v>-0.1</v>
      </c>
      <c r="C54" s="2">
        <f t="shared" si="2"/>
        <v>5.9108374836789063E-3</v>
      </c>
      <c r="D54" s="2">
        <f t="shared" si="0"/>
        <v>3.9405583224526039E-3</v>
      </c>
      <c r="E54" s="2">
        <f t="shared" si="0"/>
        <v>2.9554187418394532E-3</v>
      </c>
      <c r="F54" s="2">
        <f t="shared" si="0"/>
        <v>2.3643349934715624E-3</v>
      </c>
      <c r="G54" s="2">
        <f t="shared" si="0"/>
        <v>1.970279161226302E-3</v>
      </c>
      <c r="H54" s="2">
        <f t="shared" si="0"/>
        <v>1.6888107096225448E-3</v>
      </c>
      <c r="I54" s="2">
        <f t="shared" si="0"/>
        <v>1.4777093709197266E-3</v>
      </c>
      <c r="J54" s="2">
        <f t="shared" si="0"/>
        <v>1.3135194408175348E-3</v>
      </c>
      <c r="K54" s="2">
        <f t="shared" si="0"/>
        <v>1.1821674967357812E-3</v>
      </c>
      <c r="L54" s="2">
        <f t="shared" si="0"/>
        <v>1.0746977243052559E-3</v>
      </c>
      <c r="M54" s="2">
        <f t="shared" si="0"/>
        <v>9.8513958061315098E-4</v>
      </c>
      <c r="N54" s="2">
        <f t="shared" si="0"/>
        <v>9.0935961287367791E-4</v>
      </c>
      <c r="O54" s="2">
        <f t="shared" si="0"/>
        <v>8.4440535481127238E-4</v>
      </c>
      <c r="P54" s="2">
        <f t="shared" si="0"/>
        <v>7.8811166449052085E-4</v>
      </c>
      <c r="Q54" s="2">
        <f t="shared" si="0"/>
        <v>7.3885468545986329E-4</v>
      </c>
      <c r="R54" s="2">
        <f t="shared" si="0"/>
        <v>6.9539264513869482E-4</v>
      </c>
      <c r="S54" s="2">
        <f t="shared" si="0"/>
        <v>6.5675972040876739E-4</v>
      </c>
      <c r="T54" s="2">
        <f t="shared" si="1"/>
        <v>6.2219341933462166E-4</v>
      </c>
      <c r="U54" s="2">
        <f t="shared" si="1"/>
        <v>5.9108374836789061E-4</v>
      </c>
    </row>
    <row r="55" spans="2:21">
      <c r="B55">
        <v>0</v>
      </c>
      <c r="C55" s="2">
        <f t="shared" si="2"/>
        <v>0</v>
      </c>
      <c r="D55" s="2">
        <f t="shared" si="0"/>
        <v>0</v>
      </c>
      <c r="E55" s="2">
        <f t="shared" si="0"/>
        <v>0</v>
      </c>
      <c r="F55" s="2">
        <f t="shared" si="0"/>
        <v>0</v>
      </c>
      <c r="G55" s="2">
        <f t="shared" si="0"/>
        <v>0</v>
      </c>
      <c r="H55" s="2">
        <f t="shared" si="0"/>
        <v>0</v>
      </c>
      <c r="I55" s="2">
        <f t="shared" si="0"/>
        <v>0</v>
      </c>
      <c r="J55" s="2">
        <f t="shared" si="0"/>
        <v>0</v>
      </c>
      <c r="K55" s="2">
        <f t="shared" si="0"/>
        <v>0</v>
      </c>
      <c r="L55" s="2">
        <f t="shared" si="0"/>
        <v>0</v>
      </c>
      <c r="M55" s="2">
        <f t="shared" si="0"/>
        <v>0</v>
      </c>
      <c r="N55" s="2">
        <f t="shared" si="0"/>
        <v>0</v>
      </c>
      <c r="O55" s="2">
        <f t="shared" si="0"/>
        <v>0</v>
      </c>
      <c r="P55" s="2">
        <f t="shared" si="0"/>
        <v>0</v>
      </c>
      <c r="Q55" s="2">
        <f t="shared" si="0"/>
        <v>0</v>
      </c>
      <c r="R55" s="2">
        <f t="shared" si="0"/>
        <v>0</v>
      </c>
      <c r="S55" s="2">
        <f t="shared" si="0"/>
        <v>0</v>
      </c>
      <c r="T55" s="2">
        <f t="shared" si="1"/>
        <v>0</v>
      </c>
      <c r="U55" s="2">
        <f t="shared" si="1"/>
        <v>0</v>
      </c>
    </row>
    <row r="56" spans="2:21">
      <c r="B56">
        <v>0.1</v>
      </c>
      <c r="C56" s="2">
        <f t="shared" si="2"/>
        <v>-5.9108374836789063E-3</v>
      </c>
      <c r="D56" s="2">
        <f t="shared" si="0"/>
        <v>-3.9405583224526039E-3</v>
      </c>
      <c r="E56" s="2">
        <f t="shared" si="0"/>
        <v>-2.9554187418394532E-3</v>
      </c>
      <c r="F56" s="2">
        <f t="shared" si="0"/>
        <v>-2.3643349934715624E-3</v>
      </c>
      <c r="G56" s="2">
        <f t="shared" si="0"/>
        <v>-1.970279161226302E-3</v>
      </c>
      <c r="H56" s="2">
        <f t="shared" si="0"/>
        <v>-1.6888107096225448E-3</v>
      </c>
      <c r="I56" s="2">
        <f t="shared" si="0"/>
        <v>-1.4777093709197266E-3</v>
      </c>
      <c r="J56" s="2">
        <f t="shared" si="0"/>
        <v>-1.3135194408175348E-3</v>
      </c>
      <c r="K56" s="2">
        <f t="shared" si="0"/>
        <v>-1.1821674967357812E-3</v>
      </c>
      <c r="L56" s="2">
        <f t="shared" si="0"/>
        <v>-1.0746977243052559E-3</v>
      </c>
      <c r="M56" s="2">
        <f t="shared" si="0"/>
        <v>-9.8513958061315098E-4</v>
      </c>
      <c r="N56" s="2">
        <f t="shared" si="0"/>
        <v>-9.0935961287367791E-4</v>
      </c>
      <c r="O56" s="2">
        <f t="shared" si="0"/>
        <v>-8.4440535481127238E-4</v>
      </c>
      <c r="P56" s="2">
        <f t="shared" si="0"/>
        <v>-7.8811166449052085E-4</v>
      </c>
      <c r="Q56" s="2">
        <f t="shared" si="0"/>
        <v>-7.3885468545986329E-4</v>
      </c>
      <c r="R56" s="2">
        <f t="shared" si="0"/>
        <v>-6.9539264513869482E-4</v>
      </c>
      <c r="S56" s="2">
        <f t="shared" si="0"/>
        <v>-6.5675972040876739E-4</v>
      </c>
      <c r="T56" s="2">
        <f t="shared" si="1"/>
        <v>-6.2219341933462166E-4</v>
      </c>
      <c r="U56" s="2">
        <f t="shared" si="1"/>
        <v>-5.9108374836789061E-4</v>
      </c>
    </row>
    <row r="57" spans="2:21">
      <c r="B57">
        <v>0.2</v>
      </c>
      <c r="C57" s="2">
        <f t="shared" si="2"/>
        <v>-1.1821674967357813E-2</v>
      </c>
      <c r="D57" s="2">
        <f t="shared" si="0"/>
        <v>-7.8811166449052079E-3</v>
      </c>
      <c r="E57" s="2">
        <f t="shared" si="0"/>
        <v>-5.9108374836789063E-3</v>
      </c>
      <c r="F57" s="2">
        <f t="shared" si="0"/>
        <v>-4.7286699869431249E-3</v>
      </c>
      <c r="G57" s="2">
        <f t="shared" si="0"/>
        <v>-3.9405583224526039E-3</v>
      </c>
      <c r="H57" s="2">
        <f t="shared" si="0"/>
        <v>-3.3776214192450895E-3</v>
      </c>
      <c r="I57" s="2">
        <f t="shared" si="0"/>
        <v>-2.9554187418394532E-3</v>
      </c>
      <c r="J57" s="2">
        <f t="shared" si="0"/>
        <v>-2.6270388816350696E-3</v>
      </c>
      <c r="K57" s="2">
        <f t="shared" si="0"/>
        <v>-2.3643349934715624E-3</v>
      </c>
      <c r="L57" s="2">
        <f t="shared" si="0"/>
        <v>-2.1493954486105117E-3</v>
      </c>
      <c r="M57" s="2">
        <f t="shared" si="0"/>
        <v>-1.970279161226302E-3</v>
      </c>
      <c r="N57" s="2">
        <f t="shared" si="0"/>
        <v>-1.8187192257473558E-3</v>
      </c>
      <c r="O57" s="2">
        <f t="shared" si="0"/>
        <v>-1.6888107096225448E-3</v>
      </c>
      <c r="P57" s="2">
        <f t="shared" si="0"/>
        <v>-1.5762233289810417E-3</v>
      </c>
      <c r="Q57" s="2">
        <f t="shared" si="0"/>
        <v>-1.4777093709197266E-3</v>
      </c>
      <c r="R57" s="2">
        <f t="shared" si="0"/>
        <v>-1.3907852902773896E-3</v>
      </c>
      <c r="S57" s="2">
        <f t="shared" si="0"/>
        <v>-1.3135194408175348E-3</v>
      </c>
      <c r="T57" s="2">
        <f t="shared" si="1"/>
        <v>-1.2443868386692433E-3</v>
      </c>
      <c r="U57" s="2">
        <f t="shared" si="1"/>
        <v>-1.1821674967357812E-3</v>
      </c>
    </row>
    <row r="58" spans="2:21">
      <c r="B58">
        <v>0.3</v>
      </c>
      <c r="C58" s="2">
        <f t="shared" si="2"/>
        <v>-1.7732512451036717E-2</v>
      </c>
      <c r="D58" s="2">
        <f t="shared" si="0"/>
        <v>-1.1821674967357811E-2</v>
      </c>
      <c r="E58" s="2">
        <f t="shared" si="0"/>
        <v>-8.8662562255183586E-3</v>
      </c>
      <c r="F58" s="2">
        <f t="shared" si="0"/>
        <v>-7.093004980414686E-3</v>
      </c>
      <c r="G58" s="2">
        <f t="shared" si="0"/>
        <v>-5.9108374836789055E-3</v>
      </c>
      <c r="H58" s="2">
        <f t="shared" si="0"/>
        <v>-5.0664321288676336E-3</v>
      </c>
      <c r="I58" s="2">
        <f t="shared" si="0"/>
        <v>-4.4331281127591793E-3</v>
      </c>
      <c r="J58" s="2">
        <f t="shared" si="0"/>
        <v>-3.9405583224526031E-3</v>
      </c>
      <c r="K58" s="2">
        <f t="shared" si="0"/>
        <v>-3.546502490207343E-3</v>
      </c>
      <c r="L58" s="2">
        <f t="shared" si="0"/>
        <v>-3.2240931729157667E-3</v>
      </c>
      <c r="M58" s="2">
        <f t="shared" si="0"/>
        <v>-2.9554187418394527E-3</v>
      </c>
      <c r="N58" s="2">
        <f t="shared" si="0"/>
        <v>-2.7280788386210334E-3</v>
      </c>
      <c r="O58" s="2">
        <f t="shared" si="0"/>
        <v>-2.5332160644338168E-3</v>
      </c>
      <c r="P58" s="2">
        <f t="shared" si="0"/>
        <v>-2.3643349934715624E-3</v>
      </c>
      <c r="Q58" s="2">
        <f t="shared" si="0"/>
        <v>-2.2165640563795897E-3</v>
      </c>
      <c r="R58" s="2">
        <f t="shared" si="0"/>
        <v>-2.0861779354160843E-3</v>
      </c>
      <c r="S58" s="2">
        <f t="shared" si="0"/>
        <v>-1.9702791612263015E-3</v>
      </c>
      <c r="T58" s="2">
        <f t="shared" si="1"/>
        <v>-1.8665802580038649E-3</v>
      </c>
      <c r="U58" s="2">
        <f t="shared" si="1"/>
        <v>-1.7732512451036715E-3</v>
      </c>
    </row>
    <row r="59" spans="2:21">
      <c r="B59">
        <v>0.4</v>
      </c>
      <c r="C59" s="2">
        <f t="shared" si="2"/>
        <v>-2.3643349934715625E-2</v>
      </c>
      <c r="D59" s="2">
        <f t="shared" si="0"/>
        <v>-1.5762233289810416E-2</v>
      </c>
      <c r="E59" s="2">
        <f t="shared" si="0"/>
        <v>-1.1821674967357813E-2</v>
      </c>
      <c r="F59" s="2">
        <f t="shared" si="0"/>
        <v>-9.4573399738862498E-3</v>
      </c>
      <c r="G59" s="2">
        <f t="shared" si="0"/>
        <v>-7.8811166449052079E-3</v>
      </c>
      <c r="H59" s="2">
        <f t="shared" si="0"/>
        <v>-6.755242838490179E-3</v>
      </c>
      <c r="I59" s="2">
        <f t="shared" si="0"/>
        <v>-5.9108374836789063E-3</v>
      </c>
      <c r="J59" s="2">
        <f t="shared" si="0"/>
        <v>-5.2540777632701392E-3</v>
      </c>
      <c r="K59" s="2">
        <f t="shared" si="0"/>
        <v>-4.7286699869431249E-3</v>
      </c>
      <c r="L59" s="2">
        <f t="shared" si="0"/>
        <v>-4.2987908972210234E-3</v>
      </c>
      <c r="M59" s="2">
        <f t="shared" si="0"/>
        <v>-3.9405583224526039E-3</v>
      </c>
      <c r="N59" s="2">
        <f t="shared" si="0"/>
        <v>-3.6374384514947116E-3</v>
      </c>
      <c r="O59" s="2">
        <f t="shared" si="0"/>
        <v>-3.3776214192450895E-3</v>
      </c>
      <c r="P59" s="2">
        <f t="shared" si="0"/>
        <v>-3.1524466579620834E-3</v>
      </c>
      <c r="Q59" s="2">
        <f t="shared" si="0"/>
        <v>-2.9554187418394532E-3</v>
      </c>
      <c r="R59" s="2">
        <f t="shared" si="0"/>
        <v>-2.7815705805547793E-3</v>
      </c>
      <c r="S59" s="2">
        <f t="shared" si="0"/>
        <v>-2.6270388816350696E-3</v>
      </c>
      <c r="T59" s="2">
        <f t="shared" si="1"/>
        <v>-2.4887736773384866E-3</v>
      </c>
      <c r="U59" s="2">
        <f t="shared" si="1"/>
        <v>-2.3643349934715624E-3</v>
      </c>
    </row>
    <row r="60" spans="2:21">
      <c r="B60">
        <v>0.5</v>
      </c>
      <c r="C60" s="2">
        <f t="shared" si="2"/>
        <v>-2.9554187418394533E-2</v>
      </c>
      <c r="D60" s="2">
        <f t="shared" si="0"/>
        <v>-1.9702791612263022E-2</v>
      </c>
      <c r="E60" s="2">
        <f t="shared" si="0"/>
        <v>-1.4777093709197267E-2</v>
      </c>
      <c r="F60" s="2">
        <f t="shared" si="0"/>
        <v>-1.1821674967357813E-2</v>
      </c>
      <c r="G60" s="2">
        <f t="shared" si="0"/>
        <v>-9.8513958061315111E-3</v>
      </c>
      <c r="H60" s="2">
        <f t="shared" si="0"/>
        <v>-8.4440535481127236E-3</v>
      </c>
      <c r="I60" s="2">
        <f t="shared" si="0"/>
        <v>-7.3885468545986334E-3</v>
      </c>
      <c r="J60" s="2">
        <f t="shared" si="0"/>
        <v>-6.5675972040876735E-3</v>
      </c>
      <c r="K60" s="2">
        <f t="shared" si="0"/>
        <v>-5.9108374836789063E-3</v>
      </c>
      <c r="L60" s="2">
        <f t="shared" si="0"/>
        <v>-5.3734886215262793E-3</v>
      </c>
      <c r="M60" s="2">
        <f t="shared" si="0"/>
        <v>-4.9256979030657556E-3</v>
      </c>
      <c r="N60" s="2">
        <f t="shared" si="0"/>
        <v>-4.5467980643683894E-3</v>
      </c>
      <c r="O60" s="2">
        <f t="shared" si="0"/>
        <v>-4.2220267740563618E-3</v>
      </c>
      <c r="P60" s="2">
        <f t="shared" si="0"/>
        <v>-3.9405583224526048E-3</v>
      </c>
      <c r="Q60" s="2">
        <f t="shared" si="0"/>
        <v>-3.6942734272993167E-3</v>
      </c>
      <c r="R60" s="2">
        <f t="shared" si="0"/>
        <v>-3.4769632256934743E-3</v>
      </c>
      <c r="S60" s="2">
        <f t="shared" ref="R60:S65" si="3">-$B60*$C$11*$C$43*$C$5/(S$44*$G$6)</f>
        <v>-3.2837986020438368E-3</v>
      </c>
      <c r="T60" s="2">
        <f t="shared" si="1"/>
        <v>-3.1109670966731084E-3</v>
      </c>
      <c r="U60" s="2">
        <f t="shared" si="1"/>
        <v>-2.9554187418394532E-3</v>
      </c>
    </row>
    <row r="61" spans="2:21">
      <c r="B61">
        <v>0.6</v>
      </c>
      <c r="C61" s="2">
        <f t="shared" si="2"/>
        <v>-3.5465024902073435E-2</v>
      </c>
      <c r="D61" s="2">
        <f t="shared" si="2"/>
        <v>-2.3643349934715622E-2</v>
      </c>
      <c r="E61" s="2">
        <f t="shared" si="2"/>
        <v>-1.7732512451036717E-2</v>
      </c>
      <c r="F61" s="2">
        <f t="shared" si="2"/>
        <v>-1.4186009960829372E-2</v>
      </c>
      <c r="G61" s="2">
        <f t="shared" si="2"/>
        <v>-1.1821674967357811E-2</v>
      </c>
      <c r="H61" s="2">
        <f t="shared" si="2"/>
        <v>-1.0132864257735267E-2</v>
      </c>
      <c r="I61" s="2">
        <f t="shared" si="2"/>
        <v>-8.8662562255183586E-3</v>
      </c>
      <c r="J61" s="2">
        <f t="shared" si="2"/>
        <v>-7.8811166449052061E-3</v>
      </c>
      <c r="K61" s="2">
        <f t="shared" si="2"/>
        <v>-7.093004980414686E-3</v>
      </c>
      <c r="L61" s="2">
        <f t="shared" si="2"/>
        <v>-6.4481863458315334E-3</v>
      </c>
      <c r="M61" s="2">
        <f t="shared" si="2"/>
        <v>-5.9108374836789055E-3</v>
      </c>
      <c r="N61" s="2">
        <f t="shared" si="2"/>
        <v>-5.4561576772420668E-3</v>
      </c>
      <c r="O61" s="2">
        <f t="shared" si="2"/>
        <v>-5.0664321288676336E-3</v>
      </c>
      <c r="P61" s="2">
        <f t="shared" si="2"/>
        <v>-4.7286699869431249E-3</v>
      </c>
      <c r="Q61" s="2">
        <f t="shared" si="2"/>
        <v>-4.4331281127591793E-3</v>
      </c>
      <c r="R61" s="2">
        <f t="shared" si="2"/>
        <v>-4.1723558708321685E-3</v>
      </c>
      <c r="S61" s="2">
        <f t="shared" si="3"/>
        <v>-3.9405583224526031E-3</v>
      </c>
      <c r="T61" s="2">
        <f t="shared" si="2"/>
        <v>-3.7331605160077297E-3</v>
      </c>
      <c r="U61" s="2">
        <f t="shared" ref="T61:U65" si="4">-$B61*$C$11*$C$43*$C$5/(U$44*$G$6)</f>
        <v>-3.546502490207343E-3</v>
      </c>
    </row>
    <row r="62" spans="2:21">
      <c r="B62">
        <v>0.7</v>
      </c>
      <c r="C62" s="2">
        <f t="shared" si="2"/>
        <v>-4.1375862385752332E-2</v>
      </c>
      <c r="D62" s="2">
        <f t="shared" si="2"/>
        <v>-2.7583908257168221E-2</v>
      </c>
      <c r="E62" s="2">
        <f t="shared" si="2"/>
        <v>-2.0687931192876166E-2</v>
      </c>
      <c r="F62" s="2">
        <f t="shared" si="2"/>
        <v>-1.6550344954300931E-2</v>
      </c>
      <c r="G62" s="2">
        <f t="shared" si="2"/>
        <v>-1.3791954128584111E-2</v>
      </c>
      <c r="H62" s="2">
        <f t="shared" si="2"/>
        <v>-1.1821674967357811E-2</v>
      </c>
      <c r="I62" s="2">
        <f t="shared" si="2"/>
        <v>-1.0343965596438083E-2</v>
      </c>
      <c r="J62" s="2">
        <f t="shared" si="2"/>
        <v>-9.1946360857227405E-3</v>
      </c>
      <c r="K62" s="2">
        <f t="shared" si="2"/>
        <v>-8.2751724771504657E-3</v>
      </c>
      <c r="L62" s="2">
        <f t="shared" si="2"/>
        <v>-7.5228840701367884E-3</v>
      </c>
      <c r="M62" s="2">
        <f t="shared" si="2"/>
        <v>-6.8959770642920554E-3</v>
      </c>
      <c r="N62" s="2">
        <f t="shared" si="2"/>
        <v>-6.3655172901157433E-3</v>
      </c>
      <c r="O62" s="2">
        <f t="shared" si="2"/>
        <v>-5.9108374836789055E-3</v>
      </c>
      <c r="P62" s="2">
        <f t="shared" si="2"/>
        <v>-5.516781651433645E-3</v>
      </c>
      <c r="Q62" s="2">
        <f t="shared" si="2"/>
        <v>-5.1719827982190415E-3</v>
      </c>
      <c r="R62" s="2">
        <f t="shared" si="3"/>
        <v>-4.8677485159708623E-3</v>
      </c>
      <c r="S62" s="2">
        <f t="shared" si="3"/>
        <v>-4.5973180428613702E-3</v>
      </c>
      <c r="T62" s="2">
        <f t="shared" si="4"/>
        <v>-4.3553539353423506E-3</v>
      </c>
      <c r="U62" s="2">
        <f t="shared" si="4"/>
        <v>-4.1375862385752329E-3</v>
      </c>
    </row>
    <row r="63" spans="2:21">
      <c r="B63">
        <v>0.8</v>
      </c>
      <c r="C63" s="2">
        <f t="shared" si="2"/>
        <v>-4.7286699869431251E-2</v>
      </c>
      <c r="D63" s="2">
        <f t="shared" si="2"/>
        <v>-3.1524466579620831E-2</v>
      </c>
      <c r="E63" s="2">
        <f t="shared" si="2"/>
        <v>-2.3643349934715625E-2</v>
      </c>
      <c r="F63" s="2">
        <f t="shared" si="2"/>
        <v>-1.89146799477725E-2</v>
      </c>
      <c r="G63" s="2">
        <f t="shared" si="2"/>
        <v>-1.5762233289810416E-2</v>
      </c>
      <c r="H63" s="2">
        <f t="shared" si="2"/>
        <v>-1.3510485676980358E-2</v>
      </c>
      <c r="I63" s="2">
        <f t="shared" si="2"/>
        <v>-1.1821674967357813E-2</v>
      </c>
      <c r="J63" s="2">
        <f t="shared" si="2"/>
        <v>-1.0508155526540278E-2</v>
      </c>
      <c r="K63" s="2">
        <f t="shared" si="2"/>
        <v>-9.4573399738862498E-3</v>
      </c>
      <c r="L63" s="2">
        <f t="shared" si="2"/>
        <v>-8.5975817944420468E-3</v>
      </c>
      <c r="M63" s="2">
        <f t="shared" si="2"/>
        <v>-7.8811166449052079E-3</v>
      </c>
      <c r="N63" s="2">
        <f t="shared" si="2"/>
        <v>-7.2748769029894233E-3</v>
      </c>
      <c r="O63" s="2">
        <f t="shared" si="2"/>
        <v>-6.755242838490179E-3</v>
      </c>
      <c r="P63" s="2">
        <f t="shared" si="2"/>
        <v>-6.3048933159241668E-3</v>
      </c>
      <c r="Q63" s="2">
        <f t="shared" si="2"/>
        <v>-5.9108374836789063E-3</v>
      </c>
      <c r="R63" s="2">
        <f t="shared" si="3"/>
        <v>-5.5631411611095586E-3</v>
      </c>
      <c r="S63" s="2">
        <f t="shared" si="3"/>
        <v>-5.2540777632701392E-3</v>
      </c>
      <c r="T63" s="2">
        <f t="shared" si="4"/>
        <v>-4.9775473546769733E-3</v>
      </c>
      <c r="U63" s="2">
        <f t="shared" si="4"/>
        <v>-4.7286699869431249E-3</v>
      </c>
    </row>
    <row r="64" spans="2:21">
      <c r="B64">
        <v>0.9</v>
      </c>
      <c r="C64" s="2">
        <f t="shared" si="2"/>
        <v>-5.3197537353110155E-2</v>
      </c>
      <c r="D64" s="2">
        <f t="shared" si="2"/>
        <v>-3.5465024902073435E-2</v>
      </c>
      <c r="E64" s="2">
        <f t="shared" si="2"/>
        <v>-2.6598768676555078E-2</v>
      </c>
      <c r="F64" s="2">
        <f t="shared" si="2"/>
        <v>-2.1279014941244061E-2</v>
      </c>
      <c r="G64" s="2">
        <f t="shared" si="2"/>
        <v>-1.7732512451036717E-2</v>
      </c>
      <c r="H64" s="2">
        <f t="shared" si="2"/>
        <v>-1.5199296386602902E-2</v>
      </c>
      <c r="I64" s="2">
        <f t="shared" si="2"/>
        <v>-1.3299384338277539E-2</v>
      </c>
      <c r="J64" s="2">
        <f t="shared" si="2"/>
        <v>-1.1821674967357811E-2</v>
      </c>
      <c r="K64" s="2">
        <f t="shared" si="2"/>
        <v>-1.063950747062203E-2</v>
      </c>
      <c r="L64" s="2">
        <f t="shared" si="2"/>
        <v>-9.672279518747301E-3</v>
      </c>
      <c r="M64" s="2">
        <f t="shared" si="2"/>
        <v>-8.8662562255183586E-3</v>
      </c>
      <c r="N64" s="2">
        <f t="shared" si="2"/>
        <v>-8.1842365158630997E-3</v>
      </c>
      <c r="O64" s="2">
        <f t="shared" si="2"/>
        <v>-7.5996481933014509E-3</v>
      </c>
      <c r="P64" s="2">
        <f t="shared" si="2"/>
        <v>-7.0930049804146869E-3</v>
      </c>
      <c r="Q64" s="2">
        <f t="shared" si="2"/>
        <v>-6.6496921691387694E-3</v>
      </c>
      <c r="R64" s="2">
        <f t="shared" si="3"/>
        <v>-6.2585338062482532E-3</v>
      </c>
      <c r="S64" s="2">
        <f t="shared" si="3"/>
        <v>-5.9108374836789055E-3</v>
      </c>
      <c r="T64" s="2">
        <f t="shared" si="4"/>
        <v>-5.599740774011595E-3</v>
      </c>
      <c r="U64" s="2">
        <f t="shared" si="4"/>
        <v>-5.3197537353110152E-3</v>
      </c>
    </row>
    <row r="65" spans="1:21">
      <c r="B65">
        <v>1</v>
      </c>
      <c r="C65" s="2">
        <f t="shared" si="2"/>
        <v>-5.9108374836789067E-2</v>
      </c>
      <c r="D65" s="2">
        <f t="shared" si="2"/>
        <v>-3.9405583224526045E-2</v>
      </c>
      <c r="E65" s="2">
        <f t="shared" si="2"/>
        <v>-2.9554187418394533E-2</v>
      </c>
      <c r="F65" s="2">
        <f t="shared" si="2"/>
        <v>-2.3643349934715625E-2</v>
      </c>
      <c r="G65" s="2">
        <f t="shared" si="2"/>
        <v>-1.9702791612263022E-2</v>
      </c>
      <c r="H65" s="2">
        <f t="shared" si="2"/>
        <v>-1.6888107096225447E-2</v>
      </c>
      <c r="I65" s="2">
        <f t="shared" si="2"/>
        <v>-1.4777093709197267E-2</v>
      </c>
      <c r="J65" s="2">
        <f t="shared" si="2"/>
        <v>-1.3135194408175347E-2</v>
      </c>
      <c r="K65" s="2">
        <f t="shared" si="2"/>
        <v>-1.1821674967357813E-2</v>
      </c>
      <c r="L65" s="2">
        <f t="shared" si="2"/>
        <v>-1.0746977243052559E-2</v>
      </c>
      <c r="M65" s="2">
        <f t="shared" si="2"/>
        <v>-9.8513958061315111E-3</v>
      </c>
      <c r="N65" s="2">
        <f t="shared" si="2"/>
        <v>-9.0935961287367788E-3</v>
      </c>
      <c r="O65" s="2">
        <f t="shared" si="2"/>
        <v>-8.4440535481127236E-3</v>
      </c>
      <c r="P65" s="2">
        <f t="shared" si="2"/>
        <v>-7.8811166449052096E-3</v>
      </c>
      <c r="Q65" s="2">
        <f t="shared" si="2"/>
        <v>-7.3885468545986334E-3</v>
      </c>
      <c r="R65" s="2">
        <f t="shared" si="3"/>
        <v>-6.9539264513869487E-3</v>
      </c>
      <c r="S65" s="2">
        <f t="shared" si="3"/>
        <v>-6.5675972040876735E-3</v>
      </c>
      <c r="T65" s="2">
        <f t="shared" si="4"/>
        <v>-6.2219341933462168E-3</v>
      </c>
      <c r="U65" s="2">
        <f t="shared" si="4"/>
        <v>-5.9108374836789063E-3</v>
      </c>
    </row>
    <row r="67" spans="1:21">
      <c r="B67" t="s">
        <v>7</v>
      </c>
      <c r="C67">
        <v>0.05</v>
      </c>
    </row>
    <row r="68" spans="1:21">
      <c r="B68" t="s">
        <v>5</v>
      </c>
      <c r="C68">
        <v>-1</v>
      </c>
      <c r="D68">
        <v>-1.5</v>
      </c>
      <c r="E68">
        <v>-2</v>
      </c>
      <c r="F68">
        <v>-2.5</v>
      </c>
      <c r="G68">
        <v>-3</v>
      </c>
      <c r="H68">
        <v>-3.5</v>
      </c>
      <c r="I68">
        <v>-4</v>
      </c>
      <c r="J68">
        <v>-4.5</v>
      </c>
      <c r="K68">
        <v>-5</v>
      </c>
      <c r="L68">
        <v>-5.5</v>
      </c>
      <c r="M68">
        <v>-6</v>
      </c>
      <c r="N68">
        <v>-6.5</v>
      </c>
      <c r="O68">
        <v>-7</v>
      </c>
      <c r="P68">
        <v>-7.5</v>
      </c>
      <c r="Q68">
        <v>-8</v>
      </c>
      <c r="R68">
        <v>-8.5</v>
      </c>
      <c r="S68">
        <v>-9</v>
      </c>
      <c r="T68">
        <v>-9.5</v>
      </c>
      <c r="U68">
        <v>-10</v>
      </c>
    </row>
    <row r="69" spans="1:21">
      <c r="A69" t="s">
        <v>2</v>
      </c>
      <c r="B69">
        <v>-1</v>
      </c>
      <c r="C69" s="2">
        <f>-$B69*$C$11*$C$67*$C$5/(C$44*$G$6)</f>
        <v>0.14777093709197264</v>
      </c>
      <c r="D69" s="2">
        <f t="shared" ref="D69:U83" si="5">-$B69*$C$11*$C$67*$C$5/(D$44*$G$6)</f>
        <v>9.8513958061315104E-2</v>
      </c>
      <c r="E69" s="2">
        <f t="shared" si="5"/>
        <v>7.3885468545986321E-2</v>
      </c>
      <c r="F69" s="2">
        <f t="shared" si="5"/>
        <v>5.9108374836789053E-2</v>
      </c>
      <c r="G69" s="2">
        <f t="shared" si="5"/>
        <v>4.9256979030657552E-2</v>
      </c>
      <c r="H69" s="2">
        <f t="shared" si="5"/>
        <v>4.2220267740563616E-2</v>
      </c>
      <c r="I69" s="2">
        <f t="shared" si="5"/>
        <v>3.6942734272993161E-2</v>
      </c>
      <c r="J69" s="2">
        <f t="shared" si="5"/>
        <v>3.2837986020438366E-2</v>
      </c>
      <c r="K69" s="2">
        <f t="shared" si="5"/>
        <v>2.9554187418394526E-2</v>
      </c>
      <c r="L69" s="2">
        <f t="shared" si="5"/>
        <v>2.6867443107631391E-2</v>
      </c>
      <c r="M69" s="2">
        <f t="shared" si="5"/>
        <v>2.4628489515328776E-2</v>
      </c>
      <c r="N69" s="2">
        <f t="shared" si="5"/>
        <v>2.2733990321841945E-2</v>
      </c>
      <c r="O69" s="2">
        <f t="shared" si="5"/>
        <v>2.1110133870281808E-2</v>
      </c>
      <c r="P69" s="2">
        <f t="shared" si="5"/>
        <v>1.9702791612263022E-2</v>
      </c>
      <c r="Q69" s="2">
        <f t="shared" si="5"/>
        <v>1.847136713649658E-2</v>
      </c>
      <c r="R69" s="2">
        <f t="shared" si="5"/>
        <v>1.738481612846737E-2</v>
      </c>
      <c r="S69" s="2">
        <f t="shared" si="5"/>
        <v>1.6418993010219183E-2</v>
      </c>
      <c r="T69" s="2">
        <f t="shared" si="5"/>
        <v>1.5554835483365542E-2</v>
      </c>
      <c r="U69" s="2">
        <f t="shared" si="5"/>
        <v>1.4777093709197263E-2</v>
      </c>
    </row>
    <row r="70" spans="1:21">
      <c r="B70">
        <v>-0.9</v>
      </c>
      <c r="C70" s="2">
        <f t="shared" ref="C70:R89" si="6">-$B70*$C$11*$C$67*$C$5/(C$44*$G$6)</f>
        <v>0.13299384338277537</v>
      </c>
      <c r="D70" s="2">
        <f t="shared" si="6"/>
        <v>8.8662562255183583E-2</v>
      </c>
      <c r="E70" s="2">
        <f t="shared" si="6"/>
        <v>6.6496921691387684E-2</v>
      </c>
      <c r="F70" s="2">
        <f t="shared" si="6"/>
        <v>5.3197537353110148E-2</v>
      </c>
      <c r="G70" s="2">
        <f t="shared" si="6"/>
        <v>4.4331281127591791E-2</v>
      </c>
      <c r="H70" s="2">
        <f t="shared" si="6"/>
        <v>3.7998240966507252E-2</v>
      </c>
      <c r="I70" s="2">
        <f t="shared" si="6"/>
        <v>3.3248460845693842E-2</v>
      </c>
      <c r="J70" s="2">
        <f t="shared" si="6"/>
        <v>2.9554187418394526E-2</v>
      </c>
      <c r="K70" s="2">
        <f t="shared" si="6"/>
        <v>2.6598768676555074E-2</v>
      </c>
      <c r="L70" s="2">
        <f t="shared" si="6"/>
        <v>2.4180698796868252E-2</v>
      </c>
      <c r="M70" s="2">
        <f t="shared" si="6"/>
        <v>2.2165640563795896E-2</v>
      </c>
      <c r="N70" s="2">
        <f t="shared" si="6"/>
        <v>2.0460591289657749E-2</v>
      </c>
      <c r="O70" s="2">
        <f t="shared" si="6"/>
        <v>1.8999120483253626E-2</v>
      </c>
      <c r="P70" s="2">
        <f t="shared" si="6"/>
        <v>1.7732512451036717E-2</v>
      </c>
      <c r="Q70" s="2">
        <f t="shared" si="6"/>
        <v>1.6624230422846921E-2</v>
      </c>
      <c r="R70" s="2">
        <f t="shared" si="6"/>
        <v>1.5646334515620631E-2</v>
      </c>
      <c r="S70" s="2">
        <f t="shared" si="5"/>
        <v>1.4777093709197263E-2</v>
      </c>
      <c r="T70" s="2">
        <f t="shared" si="5"/>
        <v>1.3999351935028987E-2</v>
      </c>
      <c r="U70" s="2">
        <f t="shared" si="5"/>
        <v>1.3299384338277537E-2</v>
      </c>
    </row>
    <row r="71" spans="1:21">
      <c r="B71">
        <v>-0.8</v>
      </c>
      <c r="C71" s="2">
        <f t="shared" si="6"/>
        <v>0.11821674967357813</v>
      </c>
      <c r="D71" s="2">
        <f t="shared" si="5"/>
        <v>7.8811166449052089E-2</v>
      </c>
      <c r="E71" s="2">
        <f t="shared" si="5"/>
        <v>5.9108374836789067E-2</v>
      </c>
      <c r="F71" s="2">
        <f t="shared" si="5"/>
        <v>4.7286699869431251E-2</v>
      </c>
      <c r="G71" s="2">
        <f t="shared" si="5"/>
        <v>3.9405583224526045E-2</v>
      </c>
      <c r="H71" s="2">
        <f t="shared" si="5"/>
        <v>3.3776214192450894E-2</v>
      </c>
      <c r="I71" s="2">
        <f t="shared" si="5"/>
        <v>2.9554187418394533E-2</v>
      </c>
      <c r="J71" s="2">
        <f t="shared" si="5"/>
        <v>2.6270388816350694E-2</v>
      </c>
      <c r="K71" s="2">
        <f t="shared" si="5"/>
        <v>2.3643349934715625E-2</v>
      </c>
      <c r="L71" s="2">
        <f t="shared" si="5"/>
        <v>2.1493954486105117E-2</v>
      </c>
      <c r="M71" s="2">
        <f t="shared" si="5"/>
        <v>1.9702791612263022E-2</v>
      </c>
      <c r="N71" s="2">
        <f t="shared" si="5"/>
        <v>1.8187192257473558E-2</v>
      </c>
      <c r="O71" s="2">
        <f t="shared" si="5"/>
        <v>1.6888107096225447E-2</v>
      </c>
      <c r="P71" s="2">
        <f t="shared" si="5"/>
        <v>1.5762233289810419E-2</v>
      </c>
      <c r="Q71" s="2">
        <f t="shared" si="5"/>
        <v>1.4777093709197267E-2</v>
      </c>
      <c r="R71" s="2">
        <f t="shared" si="5"/>
        <v>1.3907852902773897E-2</v>
      </c>
      <c r="S71" s="2">
        <f t="shared" si="5"/>
        <v>1.3135194408175347E-2</v>
      </c>
      <c r="T71" s="2">
        <f t="shared" si="5"/>
        <v>1.2443868386692434E-2</v>
      </c>
      <c r="U71" s="2">
        <f t="shared" si="5"/>
        <v>1.1821674967357813E-2</v>
      </c>
    </row>
    <row r="72" spans="1:21">
      <c r="B72">
        <v>-0.7</v>
      </c>
      <c r="C72" s="2">
        <f t="shared" si="6"/>
        <v>0.10343965596438084</v>
      </c>
      <c r="D72" s="2">
        <f t="shared" si="5"/>
        <v>6.8959770642920568E-2</v>
      </c>
      <c r="E72" s="2">
        <f t="shared" si="5"/>
        <v>5.1719827982190422E-2</v>
      </c>
      <c r="F72" s="2">
        <f t="shared" si="5"/>
        <v>4.1375862385752332E-2</v>
      </c>
      <c r="G72" s="2">
        <f t="shared" si="5"/>
        <v>3.4479885321460284E-2</v>
      </c>
      <c r="H72" s="2">
        <f t="shared" si="5"/>
        <v>2.955418741839453E-2</v>
      </c>
      <c r="I72" s="2">
        <f t="shared" si="5"/>
        <v>2.5859913991095211E-2</v>
      </c>
      <c r="J72" s="2">
        <f t="shared" si="5"/>
        <v>2.2986590214306855E-2</v>
      </c>
      <c r="K72" s="2">
        <f t="shared" si="5"/>
        <v>2.0687931192876166E-2</v>
      </c>
      <c r="L72" s="2">
        <f t="shared" si="5"/>
        <v>1.8807210175341971E-2</v>
      </c>
      <c r="M72" s="2">
        <f t="shared" si="5"/>
        <v>1.7239942660730142E-2</v>
      </c>
      <c r="N72" s="2">
        <f t="shared" si="5"/>
        <v>1.5913793225289359E-2</v>
      </c>
      <c r="O72" s="2">
        <f t="shared" si="5"/>
        <v>1.4777093709197265E-2</v>
      </c>
      <c r="P72" s="2">
        <f t="shared" si="5"/>
        <v>1.3791954128584112E-2</v>
      </c>
      <c r="Q72" s="2">
        <f t="shared" si="5"/>
        <v>1.2929956995547606E-2</v>
      </c>
      <c r="R72" s="2">
        <f t="shared" si="5"/>
        <v>1.2169371289927159E-2</v>
      </c>
      <c r="S72" s="2">
        <f t="shared" si="5"/>
        <v>1.1493295107153427E-2</v>
      </c>
      <c r="T72" s="2">
        <f t="shared" si="5"/>
        <v>1.0888384838355877E-2</v>
      </c>
      <c r="U72" s="2">
        <f t="shared" si="5"/>
        <v>1.0343965596438083E-2</v>
      </c>
    </row>
    <row r="73" spans="1:21">
      <c r="B73">
        <v>-0.6</v>
      </c>
      <c r="C73" s="2">
        <f t="shared" si="6"/>
        <v>8.8662562255183583E-2</v>
      </c>
      <c r="D73" s="2">
        <f t="shared" si="5"/>
        <v>5.910837483678906E-2</v>
      </c>
      <c r="E73" s="2">
        <f t="shared" si="5"/>
        <v>4.4331281127591791E-2</v>
      </c>
      <c r="F73" s="2">
        <f t="shared" si="5"/>
        <v>3.5465024902073435E-2</v>
      </c>
      <c r="G73" s="2">
        <f t="shared" si="5"/>
        <v>2.955418741839453E-2</v>
      </c>
      <c r="H73" s="2">
        <f t="shared" si="5"/>
        <v>2.5332160644338169E-2</v>
      </c>
      <c r="I73" s="2">
        <f t="shared" si="5"/>
        <v>2.2165640563795896E-2</v>
      </c>
      <c r="J73" s="2">
        <f t="shared" si="5"/>
        <v>1.9702791612263019E-2</v>
      </c>
      <c r="K73" s="2">
        <f t="shared" si="5"/>
        <v>1.7732512451036717E-2</v>
      </c>
      <c r="L73" s="2">
        <f t="shared" si="5"/>
        <v>1.6120465864578833E-2</v>
      </c>
      <c r="M73" s="2">
        <f t="shared" si="5"/>
        <v>1.4777093709197265E-2</v>
      </c>
      <c r="N73" s="2">
        <f t="shared" si="5"/>
        <v>1.3640394193105167E-2</v>
      </c>
      <c r="O73" s="2">
        <f t="shared" si="5"/>
        <v>1.2666080322169085E-2</v>
      </c>
      <c r="P73" s="2">
        <f t="shared" si="5"/>
        <v>1.1821674967357811E-2</v>
      </c>
      <c r="Q73" s="2">
        <f t="shared" si="5"/>
        <v>1.1082820281897948E-2</v>
      </c>
      <c r="R73" s="2">
        <f t="shared" si="5"/>
        <v>1.0430889677080422E-2</v>
      </c>
      <c r="S73" s="2">
        <f t="shared" si="5"/>
        <v>9.8513958061315094E-3</v>
      </c>
      <c r="T73" s="2">
        <f t="shared" si="5"/>
        <v>9.3329012900193239E-3</v>
      </c>
      <c r="U73" s="2">
        <f t="shared" si="5"/>
        <v>8.8662562255183586E-3</v>
      </c>
    </row>
    <row r="74" spans="1:21">
      <c r="B74">
        <v>-0.5</v>
      </c>
      <c r="C74" s="2">
        <f t="shared" si="6"/>
        <v>7.3885468545986321E-2</v>
      </c>
      <c r="D74" s="2">
        <f t="shared" si="5"/>
        <v>4.9256979030657552E-2</v>
      </c>
      <c r="E74" s="2">
        <f t="shared" si="5"/>
        <v>3.6942734272993161E-2</v>
      </c>
      <c r="F74" s="2">
        <f t="shared" si="5"/>
        <v>2.9554187418394526E-2</v>
      </c>
      <c r="G74" s="2">
        <f t="shared" si="5"/>
        <v>2.4628489515328776E-2</v>
      </c>
      <c r="H74" s="2">
        <f t="shared" si="5"/>
        <v>2.1110133870281808E-2</v>
      </c>
      <c r="I74" s="2">
        <f t="shared" si="5"/>
        <v>1.847136713649658E-2</v>
      </c>
      <c r="J74" s="2">
        <f t="shared" si="5"/>
        <v>1.6418993010219183E-2</v>
      </c>
      <c r="K74" s="2">
        <f t="shared" si="5"/>
        <v>1.4777093709197263E-2</v>
      </c>
      <c r="L74" s="2">
        <f t="shared" si="5"/>
        <v>1.3433721553815696E-2</v>
      </c>
      <c r="M74" s="2">
        <f t="shared" si="5"/>
        <v>1.2314244757664388E-2</v>
      </c>
      <c r="N74" s="2">
        <f t="shared" si="5"/>
        <v>1.1366995160920972E-2</v>
      </c>
      <c r="O74" s="2">
        <f t="shared" si="5"/>
        <v>1.0555066935140904E-2</v>
      </c>
      <c r="P74" s="2">
        <f t="shared" si="5"/>
        <v>9.8513958061315111E-3</v>
      </c>
      <c r="Q74" s="2">
        <f t="shared" si="5"/>
        <v>9.2356835682482902E-3</v>
      </c>
      <c r="R74" s="2">
        <f t="shared" si="5"/>
        <v>8.6924080642336848E-3</v>
      </c>
      <c r="S74" s="2">
        <f t="shared" si="5"/>
        <v>8.2094965051095915E-3</v>
      </c>
      <c r="T74" s="2">
        <f t="shared" si="5"/>
        <v>7.7774177416827708E-3</v>
      </c>
      <c r="U74" s="2">
        <f t="shared" si="5"/>
        <v>7.3885468545986316E-3</v>
      </c>
    </row>
    <row r="75" spans="1:21">
      <c r="B75">
        <v>-0.4</v>
      </c>
      <c r="C75" s="2">
        <f t="shared" si="6"/>
        <v>5.9108374836789067E-2</v>
      </c>
      <c r="D75" s="2">
        <f t="shared" si="5"/>
        <v>3.9405583224526045E-2</v>
      </c>
      <c r="E75" s="2">
        <f t="shared" si="5"/>
        <v>2.9554187418394533E-2</v>
      </c>
      <c r="F75" s="2">
        <f t="shared" si="5"/>
        <v>2.3643349934715625E-2</v>
      </c>
      <c r="G75" s="2">
        <f t="shared" si="5"/>
        <v>1.9702791612263022E-2</v>
      </c>
      <c r="H75" s="2">
        <f t="shared" si="5"/>
        <v>1.6888107096225447E-2</v>
      </c>
      <c r="I75" s="2">
        <f t="shared" si="5"/>
        <v>1.4777093709197267E-2</v>
      </c>
      <c r="J75" s="2">
        <f t="shared" si="5"/>
        <v>1.3135194408175347E-2</v>
      </c>
      <c r="K75" s="2">
        <f t="shared" si="5"/>
        <v>1.1821674967357813E-2</v>
      </c>
      <c r="L75" s="2">
        <f t="shared" si="5"/>
        <v>1.0746977243052559E-2</v>
      </c>
      <c r="M75" s="2">
        <f t="shared" si="5"/>
        <v>9.8513958061315111E-3</v>
      </c>
      <c r="N75" s="2">
        <f t="shared" si="5"/>
        <v>9.0935961287367788E-3</v>
      </c>
      <c r="O75" s="2">
        <f t="shared" si="5"/>
        <v>8.4440535481127236E-3</v>
      </c>
      <c r="P75" s="2">
        <f t="shared" si="5"/>
        <v>7.8811166449052096E-3</v>
      </c>
      <c r="Q75" s="2">
        <f t="shared" si="5"/>
        <v>7.3885468545986334E-3</v>
      </c>
      <c r="R75" s="2">
        <f t="shared" si="5"/>
        <v>6.9539264513869487E-3</v>
      </c>
      <c r="S75" s="2">
        <f t="shared" si="5"/>
        <v>6.5675972040876735E-3</v>
      </c>
      <c r="T75" s="2">
        <f t="shared" si="5"/>
        <v>6.2219341933462168E-3</v>
      </c>
      <c r="U75" s="2">
        <f t="shared" si="5"/>
        <v>5.9108374836789063E-3</v>
      </c>
    </row>
    <row r="76" spans="1:21">
      <c r="B76">
        <v>-0.3</v>
      </c>
      <c r="C76" s="2">
        <f t="shared" si="6"/>
        <v>4.4331281127591791E-2</v>
      </c>
      <c r="D76" s="2">
        <f t="shared" si="5"/>
        <v>2.955418741839453E-2</v>
      </c>
      <c r="E76" s="2">
        <f t="shared" si="5"/>
        <v>2.2165640563795896E-2</v>
      </c>
      <c r="F76" s="2">
        <f t="shared" si="5"/>
        <v>1.7732512451036717E-2</v>
      </c>
      <c r="G76" s="2">
        <f t="shared" si="5"/>
        <v>1.4777093709197265E-2</v>
      </c>
      <c r="H76" s="2">
        <f t="shared" si="5"/>
        <v>1.2666080322169085E-2</v>
      </c>
      <c r="I76" s="2">
        <f t="shared" si="5"/>
        <v>1.1082820281897948E-2</v>
      </c>
      <c r="J76" s="2">
        <f t="shared" si="5"/>
        <v>9.8513958061315094E-3</v>
      </c>
      <c r="K76" s="2">
        <f t="shared" si="5"/>
        <v>8.8662562255183586E-3</v>
      </c>
      <c r="L76" s="2">
        <f t="shared" si="5"/>
        <v>8.0602329322894163E-3</v>
      </c>
      <c r="M76" s="2">
        <f t="shared" si="5"/>
        <v>7.3885468545986325E-3</v>
      </c>
      <c r="N76" s="2">
        <f t="shared" si="5"/>
        <v>6.8201970965525837E-3</v>
      </c>
      <c r="O76" s="2">
        <f t="shared" si="5"/>
        <v>6.3330401610845423E-3</v>
      </c>
      <c r="P76" s="2">
        <f t="shared" si="5"/>
        <v>5.9108374836789055E-3</v>
      </c>
      <c r="Q76" s="2">
        <f t="shared" si="5"/>
        <v>5.5414101409489739E-3</v>
      </c>
      <c r="R76" s="2">
        <f t="shared" si="5"/>
        <v>5.2154448385402109E-3</v>
      </c>
      <c r="S76" s="2">
        <f t="shared" si="5"/>
        <v>4.9256979030657547E-3</v>
      </c>
      <c r="T76" s="2">
        <f t="shared" si="5"/>
        <v>4.6664506450096619E-3</v>
      </c>
      <c r="U76" s="2">
        <f t="shared" si="5"/>
        <v>4.4331281127591793E-3</v>
      </c>
    </row>
    <row r="77" spans="1:21">
      <c r="B77">
        <v>-0.2</v>
      </c>
      <c r="C77" s="2">
        <f t="shared" si="6"/>
        <v>2.9554187418394533E-2</v>
      </c>
      <c r="D77" s="2">
        <f t="shared" si="5"/>
        <v>1.9702791612263022E-2</v>
      </c>
      <c r="E77" s="2">
        <f t="shared" si="5"/>
        <v>1.4777093709197267E-2</v>
      </c>
      <c r="F77" s="2">
        <f t="shared" si="5"/>
        <v>1.1821674967357813E-2</v>
      </c>
      <c r="G77" s="2">
        <f t="shared" si="5"/>
        <v>9.8513958061315111E-3</v>
      </c>
      <c r="H77" s="2">
        <f t="shared" si="5"/>
        <v>8.4440535481127236E-3</v>
      </c>
      <c r="I77" s="2">
        <f t="shared" si="5"/>
        <v>7.3885468545986334E-3</v>
      </c>
      <c r="J77" s="2">
        <f t="shared" si="5"/>
        <v>6.5675972040876735E-3</v>
      </c>
      <c r="K77" s="2">
        <f t="shared" si="5"/>
        <v>5.9108374836789063E-3</v>
      </c>
      <c r="L77" s="2">
        <f t="shared" si="5"/>
        <v>5.3734886215262793E-3</v>
      </c>
      <c r="M77" s="2">
        <f t="shared" si="5"/>
        <v>4.9256979030657556E-3</v>
      </c>
      <c r="N77" s="2">
        <f t="shared" si="5"/>
        <v>4.5467980643683894E-3</v>
      </c>
      <c r="O77" s="2">
        <f t="shared" si="5"/>
        <v>4.2220267740563618E-3</v>
      </c>
      <c r="P77" s="2">
        <f t="shared" si="5"/>
        <v>3.9405583224526048E-3</v>
      </c>
      <c r="Q77" s="2">
        <f t="shared" si="5"/>
        <v>3.6942734272993167E-3</v>
      </c>
      <c r="R77" s="2">
        <f t="shared" si="5"/>
        <v>3.4769632256934743E-3</v>
      </c>
      <c r="S77" s="2">
        <f t="shared" si="5"/>
        <v>3.2837986020438368E-3</v>
      </c>
      <c r="T77" s="2">
        <f t="shared" si="5"/>
        <v>3.1109670966731084E-3</v>
      </c>
      <c r="U77" s="2">
        <f t="shared" si="5"/>
        <v>2.9554187418394532E-3</v>
      </c>
    </row>
    <row r="78" spans="1:21">
      <c r="B78">
        <v>-0.1</v>
      </c>
      <c r="C78" s="2">
        <f t="shared" si="6"/>
        <v>1.4777093709197267E-2</v>
      </c>
      <c r="D78" s="2">
        <f t="shared" si="5"/>
        <v>9.8513958061315111E-3</v>
      </c>
      <c r="E78" s="2">
        <f t="shared" si="5"/>
        <v>7.3885468545986334E-3</v>
      </c>
      <c r="F78" s="2">
        <f t="shared" si="5"/>
        <v>5.9108374836789063E-3</v>
      </c>
      <c r="G78" s="2">
        <f t="shared" si="5"/>
        <v>4.9256979030657556E-3</v>
      </c>
      <c r="H78" s="2">
        <f t="shared" si="5"/>
        <v>4.2220267740563618E-3</v>
      </c>
      <c r="I78" s="2">
        <f t="shared" si="5"/>
        <v>3.6942734272993167E-3</v>
      </c>
      <c r="J78" s="2">
        <f t="shared" si="5"/>
        <v>3.2837986020438368E-3</v>
      </c>
      <c r="K78" s="2">
        <f t="shared" si="5"/>
        <v>2.9554187418394532E-3</v>
      </c>
      <c r="L78" s="2">
        <f t="shared" si="5"/>
        <v>2.6867443107631396E-3</v>
      </c>
      <c r="M78" s="2">
        <f t="shared" si="5"/>
        <v>2.4628489515328778E-3</v>
      </c>
      <c r="N78" s="2">
        <f t="shared" si="5"/>
        <v>2.2733990321841947E-3</v>
      </c>
      <c r="O78" s="2">
        <f t="shared" si="5"/>
        <v>2.1110133870281809E-3</v>
      </c>
      <c r="P78" s="2">
        <f t="shared" si="5"/>
        <v>1.9702791612263024E-3</v>
      </c>
      <c r="Q78" s="2">
        <f t="shared" si="5"/>
        <v>1.8471367136496583E-3</v>
      </c>
      <c r="R78" s="2">
        <f t="shared" si="5"/>
        <v>1.7384816128467372E-3</v>
      </c>
      <c r="S78" s="2">
        <f t="shared" si="5"/>
        <v>1.6418993010219184E-3</v>
      </c>
      <c r="T78" s="2">
        <f t="shared" si="5"/>
        <v>1.5554835483365542E-3</v>
      </c>
      <c r="U78" s="2">
        <f t="shared" si="5"/>
        <v>1.4777093709197266E-3</v>
      </c>
    </row>
    <row r="79" spans="1:21">
      <c r="B79">
        <v>0</v>
      </c>
      <c r="C79" s="2">
        <f t="shared" si="6"/>
        <v>0</v>
      </c>
      <c r="D79" s="2">
        <f t="shared" si="5"/>
        <v>0</v>
      </c>
      <c r="E79" s="2">
        <f t="shared" si="5"/>
        <v>0</v>
      </c>
      <c r="F79" s="2">
        <f t="shared" si="5"/>
        <v>0</v>
      </c>
      <c r="G79" s="2">
        <f t="shared" si="5"/>
        <v>0</v>
      </c>
      <c r="H79" s="2">
        <f t="shared" si="5"/>
        <v>0</v>
      </c>
      <c r="I79" s="2">
        <f t="shared" si="5"/>
        <v>0</v>
      </c>
      <c r="J79" s="2">
        <f t="shared" si="5"/>
        <v>0</v>
      </c>
      <c r="K79" s="2">
        <f t="shared" si="5"/>
        <v>0</v>
      </c>
      <c r="L79" s="2">
        <f t="shared" si="5"/>
        <v>0</v>
      </c>
      <c r="M79" s="2">
        <f t="shared" si="5"/>
        <v>0</v>
      </c>
      <c r="N79" s="2">
        <f t="shared" si="5"/>
        <v>0</v>
      </c>
      <c r="O79" s="2">
        <f t="shared" si="5"/>
        <v>0</v>
      </c>
      <c r="P79" s="2">
        <f t="shared" si="5"/>
        <v>0</v>
      </c>
      <c r="Q79" s="2">
        <f t="shared" si="5"/>
        <v>0</v>
      </c>
      <c r="R79" s="2">
        <f t="shared" si="5"/>
        <v>0</v>
      </c>
      <c r="S79" s="2">
        <f t="shared" si="5"/>
        <v>0</v>
      </c>
      <c r="T79" s="2">
        <f t="shared" si="5"/>
        <v>0</v>
      </c>
      <c r="U79" s="2">
        <f t="shared" si="5"/>
        <v>0</v>
      </c>
    </row>
    <row r="80" spans="1:21">
      <c r="B80">
        <v>0.1</v>
      </c>
      <c r="C80" s="2">
        <f t="shared" si="6"/>
        <v>-1.4777093709197267E-2</v>
      </c>
      <c r="D80" s="2">
        <f t="shared" si="5"/>
        <v>-9.8513958061315111E-3</v>
      </c>
      <c r="E80" s="2">
        <f t="shared" si="5"/>
        <v>-7.3885468545986334E-3</v>
      </c>
      <c r="F80" s="2">
        <f t="shared" si="5"/>
        <v>-5.9108374836789063E-3</v>
      </c>
      <c r="G80" s="2">
        <f t="shared" si="5"/>
        <v>-4.9256979030657556E-3</v>
      </c>
      <c r="H80" s="2">
        <f t="shared" si="5"/>
        <v>-4.2220267740563618E-3</v>
      </c>
      <c r="I80" s="2">
        <f t="shared" si="5"/>
        <v>-3.6942734272993167E-3</v>
      </c>
      <c r="J80" s="2">
        <f t="shared" si="5"/>
        <v>-3.2837986020438368E-3</v>
      </c>
      <c r="K80" s="2">
        <f t="shared" si="5"/>
        <v>-2.9554187418394532E-3</v>
      </c>
      <c r="L80" s="2">
        <f t="shared" si="5"/>
        <v>-2.6867443107631396E-3</v>
      </c>
      <c r="M80" s="2">
        <f t="shared" si="5"/>
        <v>-2.4628489515328778E-3</v>
      </c>
      <c r="N80" s="2">
        <f t="shared" si="5"/>
        <v>-2.2733990321841947E-3</v>
      </c>
      <c r="O80" s="2">
        <f t="shared" si="5"/>
        <v>-2.1110133870281809E-3</v>
      </c>
      <c r="P80" s="2">
        <f t="shared" si="5"/>
        <v>-1.9702791612263024E-3</v>
      </c>
      <c r="Q80" s="2">
        <f t="shared" si="5"/>
        <v>-1.8471367136496583E-3</v>
      </c>
      <c r="R80" s="2">
        <f t="shared" si="5"/>
        <v>-1.7384816128467372E-3</v>
      </c>
      <c r="S80" s="2">
        <f t="shared" si="5"/>
        <v>-1.6418993010219184E-3</v>
      </c>
      <c r="T80" s="2">
        <f t="shared" si="5"/>
        <v>-1.5554835483365542E-3</v>
      </c>
      <c r="U80" s="2">
        <f t="shared" si="5"/>
        <v>-1.4777093709197266E-3</v>
      </c>
    </row>
    <row r="81" spans="1:21">
      <c r="B81">
        <v>0.2</v>
      </c>
      <c r="C81" s="2">
        <f t="shared" si="6"/>
        <v>-2.9554187418394533E-2</v>
      </c>
      <c r="D81" s="2">
        <f t="shared" si="5"/>
        <v>-1.9702791612263022E-2</v>
      </c>
      <c r="E81" s="2">
        <f t="shared" si="5"/>
        <v>-1.4777093709197267E-2</v>
      </c>
      <c r="F81" s="2">
        <f t="shared" si="5"/>
        <v>-1.1821674967357813E-2</v>
      </c>
      <c r="G81" s="2">
        <f t="shared" si="5"/>
        <v>-9.8513958061315111E-3</v>
      </c>
      <c r="H81" s="2">
        <f t="shared" si="5"/>
        <v>-8.4440535481127236E-3</v>
      </c>
      <c r="I81" s="2">
        <f t="shared" si="5"/>
        <v>-7.3885468545986334E-3</v>
      </c>
      <c r="J81" s="2">
        <f t="shared" si="5"/>
        <v>-6.5675972040876735E-3</v>
      </c>
      <c r="K81" s="2">
        <f t="shared" si="5"/>
        <v>-5.9108374836789063E-3</v>
      </c>
      <c r="L81" s="2">
        <f t="shared" si="5"/>
        <v>-5.3734886215262793E-3</v>
      </c>
      <c r="M81" s="2">
        <f t="shared" si="5"/>
        <v>-4.9256979030657556E-3</v>
      </c>
      <c r="N81" s="2">
        <f t="shared" si="5"/>
        <v>-4.5467980643683894E-3</v>
      </c>
      <c r="O81" s="2">
        <f t="shared" si="5"/>
        <v>-4.2220267740563618E-3</v>
      </c>
      <c r="P81" s="2">
        <f t="shared" si="5"/>
        <v>-3.9405583224526048E-3</v>
      </c>
      <c r="Q81" s="2">
        <f t="shared" si="5"/>
        <v>-3.6942734272993167E-3</v>
      </c>
      <c r="R81" s="2">
        <f t="shared" si="5"/>
        <v>-3.4769632256934743E-3</v>
      </c>
      <c r="S81" s="2">
        <f t="shared" si="5"/>
        <v>-3.2837986020438368E-3</v>
      </c>
      <c r="T81" s="2">
        <f t="shared" si="5"/>
        <v>-3.1109670966731084E-3</v>
      </c>
      <c r="U81" s="2">
        <f t="shared" si="5"/>
        <v>-2.9554187418394532E-3</v>
      </c>
    </row>
    <row r="82" spans="1:21">
      <c r="B82">
        <v>0.3</v>
      </c>
      <c r="C82" s="2">
        <f t="shared" si="6"/>
        <v>-4.4331281127591791E-2</v>
      </c>
      <c r="D82" s="2">
        <f t="shared" si="5"/>
        <v>-2.955418741839453E-2</v>
      </c>
      <c r="E82" s="2">
        <f t="shared" si="5"/>
        <v>-2.2165640563795896E-2</v>
      </c>
      <c r="F82" s="2">
        <f t="shared" si="5"/>
        <v>-1.7732512451036717E-2</v>
      </c>
      <c r="G82" s="2">
        <f t="shared" si="5"/>
        <v>-1.4777093709197265E-2</v>
      </c>
      <c r="H82" s="2">
        <f t="shared" si="5"/>
        <v>-1.2666080322169085E-2</v>
      </c>
      <c r="I82" s="2">
        <f t="shared" si="5"/>
        <v>-1.1082820281897948E-2</v>
      </c>
      <c r="J82" s="2">
        <f t="shared" si="5"/>
        <v>-9.8513958061315094E-3</v>
      </c>
      <c r="K82" s="2">
        <f t="shared" si="5"/>
        <v>-8.8662562255183586E-3</v>
      </c>
      <c r="L82" s="2">
        <f t="shared" si="5"/>
        <v>-8.0602329322894163E-3</v>
      </c>
      <c r="M82" s="2">
        <f t="shared" si="5"/>
        <v>-7.3885468545986325E-3</v>
      </c>
      <c r="N82" s="2">
        <f t="shared" si="5"/>
        <v>-6.8201970965525837E-3</v>
      </c>
      <c r="O82" s="2">
        <f t="shared" si="5"/>
        <v>-6.3330401610845423E-3</v>
      </c>
      <c r="P82" s="2">
        <f t="shared" si="5"/>
        <v>-5.9108374836789055E-3</v>
      </c>
      <c r="Q82" s="2">
        <f t="shared" si="5"/>
        <v>-5.5414101409489739E-3</v>
      </c>
      <c r="R82" s="2">
        <f t="shared" si="5"/>
        <v>-5.2154448385402109E-3</v>
      </c>
      <c r="S82" s="2">
        <f t="shared" si="5"/>
        <v>-4.9256979030657547E-3</v>
      </c>
      <c r="T82" s="2">
        <f t="shared" si="5"/>
        <v>-4.6664506450096619E-3</v>
      </c>
      <c r="U82" s="2">
        <f t="shared" si="5"/>
        <v>-4.4331281127591793E-3</v>
      </c>
    </row>
    <row r="83" spans="1:21">
      <c r="B83">
        <v>0.4</v>
      </c>
      <c r="C83" s="2">
        <f t="shared" si="6"/>
        <v>-5.9108374836789067E-2</v>
      </c>
      <c r="D83" s="2">
        <f t="shared" si="5"/>
        <v>-3.9405583224526045E-2</v>
      </c>
      <c r="E83" s="2">
        <f t="shared" si="5"/>
        <v>-2.9554187418394533E-2</v>
      </c>
      <c r="F83" s="2">
        <f t="shared" si="5"/>
        <v>-2.3643349934715625E-2</v>
      </c>
      <c r="G83" s="2">
        <f t="shared" si="5"/>
        <v>-1.9702791612263022E-2</v>
      </c>
      <c r="H83" s="2">
        <f t="shared" si="5"/>
        <v>-1.6888107096225447E-2</v>
      </c>
      <c r="I83" s="2">
        <f t="shared" si="5"/>
        <v>-1.4777093709197267E-2</v>
      </c>
      <c r="J83" s="2">
        <f t="shared" si="5"/>
        <v>-1.3135194408175347E-2</v>
      </c>
      <c r="K83" s="2">
        <f t="shared" si="5"/>
        <v>-1.1821674967357813E-2</v>
      </c>
      <c r="L83" s="2">
        <f t="shared" si="5"/>
        <v>-1.0746977243052559E-2</v>
      </c>
      <c r="M83" s="2">
        <f t="shared" si="5"/>
        <v>-9.8513958061315111E-3</v>
      </c>
      <c r="N83" s="2">
        <f t="shared" si="5"/>
        <v>-9.0935961287367788E-3</v>
      </c>
      <c r="O83" s="2">
        <f t="shared" si="5"/>
        <v>-8.4440535481127236E-3</v>
      </c>
      <c r="P83" s="2">
        <f t="shared" si="5"/>
        <v>-7.8811166449052096E-3</v>
      </c>
      <c r="Q83" s="2">
        <f t="shared" si="5"/>
        <v>-7.3885468545986334E-3</v>
      </c>
      <c r="R83" s="2">
        <f t="shared" si="5"/>
        <v>-6.9539264513869487E-3</v>
      </c>
      <c r="S83" s="2">
        <f t="shared" si="5"/>
        <v>-6.5675972040876735E-3</v>
      </c>
      <c r="T83" s="2">
        <f t="shared" si="5"/>
        <v>-6.2219341933462168E-3</v>
      </c>
      <c r="U83" s="2">
        <f t="shared" si="5"/>
        <v>-5.9108374836789063E-3</v>
      </c>
    </row>
    <row r="84" spans="1:21">
      <c r="B84">
        <v>0.5</v>
      </c>
      <c r="C84" s="2">
        <f t="shared" si="6"/>
        <v>-7.3885468545986321E-2</v>
      </c>
      <c r="D84" s="2">
        <f t="shared" ref="D84:U89" si="7">-$B84*$C$11*$C$67*$C$5/(D$44*$G$6)</f>
        <v>-4.9256979030657552E-2</v>
      </c>
      <c r="E84" s="2">
        <f t="shared" si="7"/>
        <v>-3.6942734272993161E-2</v>
      </c>
      <c r="F84" s="2">
        <f t="shared" si="7"/>
        <v>-2.9554187418394526E-2</v>
      </c>
      <c r="G84" s="2">
        <f t="shared" si="7"/>
        <v>-2.4628489515328776E-2</v>
      </c>
      <c r="H84" s="2">
        <f t="shared" si="7"/>
        <v>-2.1110133870281808E-2</v>
      </c>
      <c r="I84" s="2">
        <f t="shared" si="7"/>
        <v>-1.847136713649658E-2</v>
      </c>
      <c r="J84" s="2">
        <f t="shared" si="7"/>
        <v>-1.6418993010219183E-2</v>
      </c>
      <c r="K84" s="2">
        <f t="shared" si="7"/>
        <v>-1.4777093709197263E-2</v>
      </c>
      <c r="L84" s="2">
        <f t="shared" si="7"/>
        <v>-1.3433721553815696E-2</v>
      </c>
      <c r="M84" s="2">
        <f t="shared" si="7"/>
        <v>-1.2314244757664388E-2</v>
      </c>
      <c r="N84" s="2">
        <f t="shared" si="7"/>
        <v>-1.1366995160920972E-2</v>
      </c>
      <c r="O84" s="2">
        <f t="shared" si="7"/>
        <v>-1.0555066935140904E-2</v>
      </c>
      <c r="P84" s="2">
        <f t="shared" si="7"/>
        <v>-9.8513958061315111E-3</v>
      </c>
      <c r="Q84" s="2">
        <f t="shared" si="7"/>
        <v>-9.2356835682482902E-3</v>
      </c>
      <c r="R84" s="2">
        <f t="shared" si="7"/>
        <v>-8.6924080642336848E-3</v>
      </c>
      <c r="S84" s="2">
        <f t="shared" si="7"/>
        <v>-8.2094965051095915E-3</v>
      </c>
      <c r="T84" s="2">
        <f t="shared" si="7"/>
        <v>-7.7774177416827708E-3</v>
      </c>
      <c r="U84" s="2">
        <f t="shared" si="7"/>
        <v>-7.3885468545986316E-3</v>
      </c>
    </row>
    <row r="85" spans="1:21">
      <c r="B85">
        <v>0.6</v>
      </c>
      <c r="C85" s="2">
        <f t="shared" si="6"/>
        <v>-8.8662562255183583E-2</v>
      </c>
      <c r="D85" s="2">
        <f t="shared" si="7"/>
        <v>-5.910837483678906E-2</v>
      </c>
      <c r="E85" s="2">
        <f t="shared" si="7"/>
        <v>-4.4331281127591791E-2</v>
      </c>
      <c r="F85" s="2">
        <f t="shared" si="7"/>
        <v>-3.5465024902073435E-2</v>
      </c>
      <c r="G85" s="2">
        <f t="shared" si="7"/>
        <v>-2.955418741839453E-2</v>
      </c>
      <c r="H85" s="2">
        <f t="shared" si="7"/>
        <v>-2.5332160644338169E-2</v>
      </c>
      <c r="I85" s="2">
        <f t="shared" si="7"/>
        <v>-2.2165640563795896E-2</v>
      </c>
      <c r="J85" s="2">
        <f t="shared" si="7"/>
        <v>-1.9702791612263019E-2</v>
      </c>
      <c r="K85" s="2">
        <f t="shared" si="7"/>
        <v>-1.7732512451036717E-2</v>
      </c>
      <c r="L85" s="2">
        <f t="shared" si="7"/>
        <v>-1.6120465864578833E-2</v>
      </c>
      <c r="M85" s="2">
        <f t="shared" si="7"/>
        <v>-1.4777093709197265E-2</v>
      </c>
      <c r="N85" s="2">
        <f t="shared" si="7"/>
        <v>-1.3640394193105167E-2</v>
      </c>
      <c r="O85" s="2">
        <f t="shared" si="7"/>
        <v>-1.2666080322169085E-2</v>
      </c>
      <c r="P85" s="2">
        <f t="shared" si="7"/>
        <v>-1.1821674967357811E-2</v>
      </c>
      <c r="Q85" s="2">
        <f t="shared" si="7"/>
        <v>-1.1082820281897948E-2</v>
      </c>
      <c r="R85" s="2">
        <f t="shared" si="7"/>
        <v>-1.0430889677080422E-2</v>
      </c>
      <c r="S85" s="2">
        <f t="shared" si="7"/>
        <v>-9.8513958061315094E-3</v>
      </c>
      <c r="T85" s="2">
        <f t="shared" si="7"/>
        <v>-9.3329012900193239E-3</v>
      </c>
      <c r="U85" s="2">
        <f t="shared" si="7"/>
        <v>-8.8662562255183586E-3</v>
      </c>
    </row>
    <row r="86" spans="1:21">
      <c r="B86">
        <v>0.7</v>
      </c>
      <c r="C86" s="2">
        <f t="shared" si="6"/>
        <v>-0.10343965596438084</v>
      </c>
      <c r="D86" s="2">
        <f t="shared" si="7"/>
        <v>-6.8959770642920568E-2</v>
      </c>
      <c r="E86" s="2">
        <f t="shared" si="7"/>
        <v>-5.1719827982190422E-2</v>
      </c>
      <c r="F86" s="2">
        <f t="shared" si="7"/>
        <v>-4.1375862385752332E-2</v>
      </c>
      <c r="G86" s="2">
        <f t="shared" si="7"/>
        <v>-3.4479885321460284E-2</v>
      </c>
      <c r="H86" s="2">
        <f t="shared" si="7"/>
        <v>-2.955418741839453E-2</v>
      </c>
      <c r="I86" s="2">
        <f t="shared" si="7"/>
        <v>-2.5859913991095211E-2</v>
      </c>
      <c r="J86" s="2">
        <f t="shared" si="7"/>
        <v>-2.2986590214306855E-2</v>
      </c>
      <c r="K86" s="2">
        <f t="shared" si="7"/>
        <v>-2.0687931192876166E-2</v>
      </c>
      <c r="L86" s="2">
        <f t="shared" si="7"/>
        <v>-1.8807210175341971E-2</v>
      </c>
      <c r="M86" s="2">
        <f t="shared" si="7"/>
        <v>-1.7239942660730142E-2</v>
      </c>
      <c r="N86" s="2">
        <f t="shared" si="7"/>
        <v>-1.5913793225289359E-2</v>
      </c>
      <c r="O86" s="2">
        <f t="shared" si="7"/>
        <v>-1.4777093709197265E-2</v>
      </c>
      <c r="P86" s="2">
        <f t="shared" si="7"/>
        <v>-1.3791954128584112E-2</v>
      </c>
      <c r="Q86" s="2">
        <f t="shared" si="7"/>
        <v>-1.2929956995547606E-2</v>
      </c>
      <c r="R86" s="2">
        <f t="shared" si="7"/>
        <v>-1.2169371289927159E-2</v>
      </c>
      <c r="S86" s="2">
        <f t="shared" si="7"/>
        <v>-1.1493295107153427E-2</v>
      </c>
      <c r="T86" s="2">
        <f t="shared" si="7"/>
        <v>-1.0888384838355877E-2</v>
      </c>
      <c r="U86" s="2">
        <f t="shared" si="7"/>
        <v>-1.0343965596438083E-2</v>
      </c>
    </row>
    <row r="87" spans="1:21">
      <c r="B87">
        <v>0.8</v>
      </c>
      <c r="C87" s="2">
        <f t="shared" si="6"/>
        <v>-0.11821674967357813</v>
      </c>
      <c r="D87" s="2">
        <f t="shared" si="7"/>
        <v>-7.8811166449052089E-2</v>
      </c>
      <c r="E87" s="2">
        <f t="shared" si="7"/>
        <v>-5.9108374836789067E-2</v>
      </c>
      <c r="F87" s="2">
        <f t="shared" si="7"/>
        <v>-4.7286699869431251E-2</v>
      </c>
      <c r="G87" s="2">
        <f t="shared" si="7"/>
        <v>-3.9405583224526045E-2</v>
      </c>
      <c r="H87" s="2">
        <f t="shared" si="7"/>
        <v>-3.3776214192450894E-2</v>
      </c>
      <c r="I87" s="2">
        <f t="shared" si="7"/>
        <v>-2.9554187418394533E-2</v>
      </c>
      <c r="J87" s="2">
        <f t="shared" si="7"/>
        <v>-2.6270388816350694E-2</v>
      </c>
      <c r="K87" s="2">
        <f t="shared" si="7"/>
        <v>-2.3643349934715625E-2</v>
      </c>
      <c r="L87" s="2">
        <f t="shared" si="7"/>
        <v>-2.1493954486105117E-2</v>
      </c>
      <c r="M87" s="2">
        <f t="shared" si="7"/>
        <v>-1.9702791612263022E-2</v>
      </c>
      <c r="N87" s="2">
        <f t="shared" si="7"/>
        <v>-1.8187192257473558E-2</v>
      </c>
      <c r="O87" s="2">
        <f t="shared" si="7"/>
        <v>-1.6888107096225447E-2</v>
      </c>
      <c r="P87" s="2">
        <f t="shared" si="7"/>
        <v>-1.5762233289810419E-2</v>
      </c>
      <c r="Q87" s="2">
        <f t="shared" si="7"/>
        <v>-1.4777093709197267E-2</v>
      </c>
      <c r="R87" s="2">
        <f t="shared" si="7"/>
        <v>-1.3907852902773897E-2</v>
      </c>
      <c r="S87" s="2">
        <f t="shared" si="7"/>
        <v>-1.3135194408175347E-2</v>
      </c>
      <c r="T87" s="2">
        <f t="shared" si="7"/>
        <v>-1.2443868386692434E-2</v>
      </c>
      <c r="U87" s="2">
        <f t="shared" si="7"/>
        <v>-1.1821674967357813E-2</v>
      </c>
    </row>
    <row r="88" spans="1:21">
      <c r="B88">
        <v>0.9</v>
      </c>
      <c r="C88" s="2">
        <f t="shared" si="6"/>
        <v>-0.13299384338277537</v>
      </c>
      <c r="D88" s="2">
        <f t="shared" si="7"/>
        <v>-8.8662562255183583E-2</v>
      </c>
      <c r="E88" s="2">
        <f t="shared" si="7"/>
        <v>-6.6496921691387684E-2</v>
      </c>
      <c r="F88" s="2">
        <f t="shared" si="7"/>
        <v>-5.3197537353110148E-2</v>
      </c>
      <c r="G88" s="2">
        <f t="shared" si="7"/>
        <v>-4.4331281127591791E-2</v>
      </c>
      <c r="H88" s="2">
        <f t="shared" si="7"/>
        <v>-3.7998240966507252E-2</v>
      </c>
      <c r="I88" s="2">
        <f t="shared" si="7"/>
        <v>-3.3248460845693842E-2</v>
      </c>
      <c r="J88" s="2">
        <f t="shared" si="7"/>
        <v>-2.9554187418394526E-2</v>
      </c>
      <c r="K88" s="2">
        <f t="shared" si="7"/>
        <v>-2.6598768676555074E-2</v>
      </c>
      <c r="L88" s="2">
        <f t="shared" si="7"/>
        <v>-2.4180698796868252E-2</v>
      </c>
      <c r="M88" s="2">
        <f t="shared" si="7"/>
        <v>-2.2165640563795896E-2</v>
      </c>
      <c r="N88" s="2">
        <f t="shared" si="7"/>
        <v>-2.0460591289657749E-2</v>
      </c>
      <c r="O88" s="2">
        <f t="shared" si="7"/>
        <v>-1.8999120483253626E-2</v>
      </c>
      <c r="P88" s="2">
        <f t="shared" si="7"/>
        <v>-1.7732512451036717E-2</v>
      </c>
      <c r="Q88" s="2">
        <f t="shared" si="7"/>
        <v>-1.6624230422846921E-2</v>
      </c>
      <c r="R88" s="2">
        <f t="shared" si="7"/>
        <v>-1.5646334515620631E-2</v>
      </c>
      <c r="S88" s="2">
        <f t="shared" si="7"/>
        <v>-1.4777093709197263E-2</v>
      </c>
      <c r="T88" s="2">
        <f t="shared" si="7"/>
        <v>-1.3999351935028987E-2</v>
      </c>
      <c r="U88" s="2">
        <f t="shared" si="7"/>
        <v>-1.3299384338277537E-2</v>
      </c>
    </row>
    <row r="89" spans="1:21">
      <c r="B89">
        <v>1</v>
      </c>
      <c r="C89" s="2">
        <f t="shared" si="6"/>
        <v>-0.14777093709197264</v>
      </c>
      <c r="D89" s="2">
        <f t="shared" si="7"/>
        <v>-9.8513958061315104E-2</v>
      </c>
      <c r="E89" s="2">
        <f t="shared" si="7"/>
        <v>-7.3885468545986321E-2</v>
      </c>
      <c r="F89" s="2">
        <f t="shared" si="7"/>
        <v>-5.9108374836789053E-2</v>
      </c>
      <c r="G89" s="2">
        <f t="shared" si="7"/>
        <v>-4.9256979030657552E-2</v>
      </c>
      <c r="H89" s="2">
        <f t="shared" si="7"/>
        <v>-4.2220267740563616E-2</v>
      </c>
      <c r="I89" s="2">
        <f t="shared" si="7"/>
        <v>-3.6942734272993161E-2</v>
      </c>
      <c r="J89" s="2">
        <f t="shared" si="7"/>
        <v>-3.2837986020438366E-2</v>
      </c>
      <c r="K89" s="2">
        <f t="shared" si="7"/>
        <v>-2.9554187418394526E-2</v>
      </c>
      <c r="L89" s="2">
        <f t="shared" si="7"/>
        <v>-2.6867443107631391E-2</v>
      </c>
      <c r="M89" s="2">
        <f t="shared" si="7"/>
        <v>-2.4628489515328776E-2</v>
      </c>
      <c r="N89" s="2">
        <f t="shared" si="7"/>
        <v>-2.2733990321841945E-2</v>
      </c>
      <c r="O89" s="2">
        <f t="shared" si="7"/>
        <v>-2.1110133870281808E-2</v>
      </c>
      <c r="P89" s="2">
        <f t="shared" si="7"/>
        <v>-1.9702791612263022E-2</v>
      </c>
      <c r="Q89" s="2">
        <f t="shared" si="7"/>
        <v>-1.847136713649658E-2</v>
      </c>
      <c r="R89" s="2">
        <f t="shared" si="7"/>
        <v>-1.738481612846737E-2</v>
      </c>
      <c r="S89" s="2">
        <f t="shared" si="7"/>
        <v>-1.6418993010219183E-2</v>
      </c>
      <c r="T89" s="2">
        <f t="shared" si="7"/>
        <v>-1.5554835483365542E-2</v>
      </c>
      <c r="U89" s="2">
        <f t="shared" si="7"/>
        <v>-1.4777093709197263E-2</v>
      </c>
    </row>
    <row r="91" spans="1:21">
      <c r="B91" t="s">
        <v>7</v>
      </c>
      <c r="C91">
        <v>0.1</v>
      </c>
    </row>
    <row r="92" spans="1:21">
      <c r="B92" t="s">
        <v>5</v>
      </c>
      <c r="C92">
        <v>-1</v>
      </c>
      <c r="D92">
        <v>-1.5</v>
      </c>
      <c r="E92">
        <v>-2</v>
      </c>
      <c r="F92">
        <v>-2.5</v>
      </c>
      <c r="G92">
        <v>-3</v>
      </c>
      <c r="H92">
        <v>-3.5</v>
      </c>
      <c r="I92">
        <v>-4</v>
      </c>
      <c r="J92">
        <v>-4.5</v>
      </c>
      <c r="K92">
        <v>-5</v>
      </c>
      <c r="L92">
        <v>-5.5</v>
      </c>
      <c r="M92">
        <v>-6</v>
      </c>
      <c r="N92">
        <v>-6.5</v>
      </c>
      <c r="O92">
        <v>-7</v>
      </c>
      <c r="P92">
        <v>-7.5</v>
      </c>
      <c r="Q92">
        <v>-8</v>
      </c>
      <c r="R92">
        <v>-8.5</v>
      </c>
      <c r="S92">
        <v>-9</v>
      </c>
      <c r="T92">
        <v>-9.5</v>
      </c>
      <c r="U92">
        <v>-10</v>
      </c>
    </row>
    <row r="93" spans="1:21">
      <c r="A93" t="s">
        <v>2</v>
      </c>
      <c r="B93">
        <v>-1</v>
      </c>
      <c r="C93" s="2">
        <f>-$B93*$C$11*$C$91*$C$5/(C$44*$G$6)</f>
        <v>0.29554187418394529</v>
      </c>
      <c r="D93" s="2">
        <f t="shared" ref="D93:U107" si="8">-$B93*$C$11*$C$91*$C$5/(D$44*$G$6)</f>
        <v>0.19702791612263021</v>
      </c>
      <c r="E93" s="2">
        <f t="shared" si="8"/>
        <v>0.14777093709197264</v>
      </c>
      <c r="F93" s="2">
        <f t="shared" si="8"/>
        <v>0.11821674967357811</v>
      </c>
      <c r="G93" s="2">
        <f t="shared" si="8"/>
        <v>9.8513958061315104E-2</v>
      </c>
      <c r="H93" s="2">
        <f t="shared" si="8"/>
        <v>8.4440535481127232E-2</v>
      </c>
      <c r="I93" s="2">
        <f t="shared" si="8"/>
        <v>7.3885468545986321E-2</v>
      </c>
      <c r="J93" s="2">
        <f t="shared" si="8"/>
        <v>6.5675972040876732E-2</v>
      </c>
      <c r="K93" s="2">
        <f t="shared" si="8"/>
        <v>5.9108374836789053E-2</v>
      </c>
      <c r="L93" s="2">
        <f t="shared" si="8"/>
        <v>5.3734886215262782E-2</v>
      </c>
      <c r="M93" s="2">
        <f t="shared" si="8"/>
        <v>4.9256979030657552E-2</v>
      </c>
      <c r="N93" s="2">
        <f t="shared" si="8"/>
        <v>4.5467980643683889E-2</v>
      </c>
      <c r="O93" s="2">
        <f t="shared" si="8"/>
        <v>4.2220267740563616E-2</v>
      </c>
      <c r="P93" s="2">
        <f t="shared" si="8"/>
        <v>3.9405583224526045E-2</v>
      </c>
      <c r="Q93" s="2">
        <f t="shared" si="8"/>
        <v>3.6942734272993161E-2</v>
      </c>
      <c r="R93" s="2">
        <f t="shared" si="8"/>
        <v>3.4769632256934739E-2</v>
      </c>
      <c r="S93" s="2">
        <f t="shared" si="8"/>
        <v>3.2837986020438366E-2</v>
      </c>
      <c r="T93" s="2">
        <f t="shared" si="8"/>
        <v>3.1109670966731083E-2</v>
      </c>
      <c r="U93" s="2">
        <f t="shared" si="8"/>
        <v>2.9554187418394526E-2</v>
      </c>
    </row>
    <row r="94" spans="1:21">
      <c r="B94">
        <v>-0.9</v>
      </c>
      <c r="C94" s="2">
        <f t="shared" ref="C94:R113" si="9">-$B94*$C$11*$C$91*$C$5/(C$44*$G$6)</f>
        <v>0.26598768676555073</v>
      </c>
      <c r="D94" s="2">
        <f t="shared" si="9"/>
        <v>0.17732512451036717</v>
      </c>
      <c r="E94" s="2">
        <f t="shared" si="9"/>
        <v>0.13299384338277537</v>
      </c>
      <c r="F94" s="2">
        <f t="shared" si="9"/>
        <v>0.1063950747062203</v>
      </c>
      <c r="G94" s="2">
        <f t="shared" si="9"/>
        <v>8.8662562255183583E-2</v>
      </c>
      <c r="H94" s="2">
        <f t="shared" si="9"/>
        <v>7.5996481933014504E-2</v>
      </c>
      <c r="I94" s="2">
        <f t="shared" si="9"/>
        <v>6.6496921691387684E-2</v>
      </c>
      <c r="J94" s="2">
        <f t="shared" si="9"/>
        <v>5.9108374836789053E-2</v>
      </c>
      <c r="K94" s="2">
        <f t="shared" si="9"/>
        <v>5.3197537353110148E-2</v>
      </c>
      <c r="L94" s="2">
        <f t="shared" si="9"/>
        <v>4.8361397593736505E-2</v>
      </c>
      <c r="M94" s="2">
        <f t="shared" si="9"/>
        <v>4.4331281127591791E-2</v>
      </c>
      <c r="N94" s="2">
        <f t="shared" si="9"/>
        <v>4.0921182579315499E-2</v>
      </c>
      <c r="O94" s="2">
        <f t="shared" si="9"/>
        <v>3.7998240966507252E-2</v>
      </c>
      <c r="P94" s="2">
        <f t="shared" si="9"/>
        <v>3.5465024902073435E-2</v>
      </c>
      <c r="Q94" s="2">
        <f t="shared" si="9"/>
        <v>3.3248460845693842E-2</v>
      </c>
      <c r="R94" s="2">
        <f t="shared" si="9"/>
        <v>3.1292669031241262E-2</v>
      </c>
      <c r="S94" s="2">
        <f t="shared" si="8"/>
        <v>2.9554187418394526E-2</v>
      </c>
      <c r="T94" s="2">
        <f t="shared" si="8"/>
        <v>2.7998703870057973E-2</v>
      </c>
      <c r="U94" s="2">
        <f t="shared" si="8"/>
        <v>2.6598768676555074E-2</v>
      </c>
    </row>
    <row r="95" spans="1:21">
      <c r="B95">
        <v>-0.8</v>
      </c>
      <c r="C95" s="2">
        <f t="shared" si="9"/>
        <v>0.23643349934715627</v>
      </c>
      <c r="D95" s="2">
        <f t="shared" si="8"/>
        <v>0.15762233289810418</v>
      </c>
      <c r="E95" s="2">
        <f t="shared" si="8"/>
        <v>0.11821674967357813</v>
      </c>
      <c r="F95" s="2">
        <f t="shared" si="8"/>
        <v>9.4573399738862501E-2</v>
      </c>
      <c r="G95" s="2">
        <f t="shared" si="8"/>
        <v>7.8811166449052089E-2</v>
      </c>
      <c r="H95" s="2">
        <f t="shared" si="8"/>
        <v>6.7552428384901789E-2</v>
      </c>
      <c r="I95" s="2">
        <f t="shared" si="8"/>
        <v>5.9108374836789067E-2</v>
      </c>
      <c r="J95" s="2">
        <f t="shared" si="8"/>
        <v>5.2540777632701388E-2</v>
      </c>
      <c r="K95" s="2">
        <f t="shared" si="8"/>
        <v>4.7286699869431251E-2</v>
      </c>
      <c r="L95" s="2">
        <f t="shared" si="8"/>
        <v>4.2987908972210234E-2</v>
      </c>
      <c r="M95" s="2">
        <f t="shared" si="8"/>
        <v>3.9405583224526045E-2</v>
      </c>
      <c r="N95" s="2">
        <f t="shared" si="8"/>
        <v>3.6374384514947115E-2</v>
      </c>
      <c r="O95" s="2">
        <f t="shared" si="8"/>
        <v>3.3776214192450894E-2</v>
      </c>
      <c r="P95" s="2">
        <f t="shared" si="8"/>
        <v>3.1524466579620838E-2</v>
      </c>
      <c r="Q95" s="2">
        <f t="shared" si="8"/>
        <v>2.9554187418394533E-2</v>
      </c>
      <c r="R95" s="2">
        <f t="shared" si="8"/>
        <v>2.7815705805547795E-2</v>
      </c>
      <c r="S95" s="2">
        <f t="shared" si="8"/>
        <v>2.6270388816350694E-2</v>
      </c>
      <c r="T95" s="2">
        <f t="shared" si="8"/>
        <v>2.4887736773384867E-2</v>
      </c>
      <c r="U95" s="2">
        <f t="shared" si="8"/>
        <v>2.3643349934715625E-2</v>
      </c>
    </row>
    <row r="96" spans="1:21">
      <c r="B96">
        <v>-0.7</v>
      </c>
      <c r="C96" s="2">
        <f t="shared" si="9"/>
        <v>0.20687931192876169</v>
      </c>
      <c r="D96" s="2">
        <f t="shared" si="8"/>
        <v>0.13791954128584114</v>
      </c>
      <c r="E96" s="2">
        <f t="shared" si="8"/>
        <v>0.10343965596438084</v>
      </c>
      <c r="F96" s="2">
        <f t="shared" si="8"/>
        <v>8.2751724771504664E-2</v>
      </c>
      <c r="G96" s="2">
        <f t="shared" si="8"/>
        <v>6.8959770642920568E-2</v>
      </c>
      <c r="H96" s="2">
        <f t="shared" si="8"/>
        <v>5.910837483678906E-2</v>
      </c>
      <c r="I96" s="2">
        <f t="shared" si="8"/>
        <v>5.1719827982190422E-2</v>
      </c>
      <c r="J96" s="2">
        <f t="shared" si="8"/>
        <v>4.5973180428613709E-2</v>
      </c>
      <c r="K96" s="2">
        <f t="shared" si="8"/>
        <v>4.1375862385752332E-2</v>
      </c>
      <c r="L96" s="2">
        <f t="shared" si="8"/>
        <v>3.7614420350683943E-2</v>
      </c>
      <c r="M96" s="2">
        <f t="shared" si="8"/>
        <v>3.4479885321460284E-2</v>
      </c>
      <c r="N96" s="2">
        <f t="shared" si="8"/>
        <v>3.1827586450578718E-2</v>
      </c>
      <c r="O96" s="2">
        <f t="shared" si="8"/>
        <v>2.955418741839453E-2</v>
      </c>
      <c r="P96" s="2">
        <f t="shared" si="8"/>
        <v>2.7583908257168225E-2</v>
      </c>
      <c r="Q96" s="2">
        <f t="shared" si="8"/>
        <v>2.5859913991095211E-2</v>
      </c>
      <c r="R96" s="2">
        <f t="shared" si="8"/>
        <v>2.4338742579854317E-2</v>
      </c>
      <c r="S96" s="2">
        <f t="shared" si="8"/>
        <v>2.2986590214306855E-2</v>
      </c>
      <c r="T96" s="2">
        <f t="shared" si="8"/>
        <v>2.1776769676711754E-2</v>
      </c>
      <c r="U96" s="2">
        <f t="shared" si="8"/>
        <v>2.0687931192876166E-2</v>
      </c>
    </row>
    <row r="97" spans="2:21">
      <c r="B97">
        <v>-0.6</v>
      </c>
      <c r="C97" s="2">
        <f t="shared" si="9"/>
        <v>0.17732512451036717</v>
      </c>
      <c r="D97" s="2">
        <f t="shared" si="8"/>
        <v>0.11821674967357812</v>
      </c>
      <c r="E97" s="2">
        <f t="shared" si="8"/>
        <v>8.8662562255183583E-2</v>
      </c>
      <c r="F97" s="2">
        <f t="shared" si="8"/>
        <v>7.0930049804146869E-2</v>
      </c>
      <c r="G97" s="2">
        <f t="shared" si="8"/>
        <v>5.910837483678906E-2</v>
      </c>
      <c r="H97" s="2">
        <f t="shared" si="8"/>
        <v>5.0664321288676338E-2</v>
      </c>
      <c r="I97" s="2">
        <f t="shared" si="8"/>
        <v>4.4331281127591791E-2</v>
      </c>
      <c r="J97" s="2">
        <f t="shared" si="8"/>
        <v>3.9405583224526038E-2</v>
      </c>
      <c r="K97" s="2">
        <f t="shared" si="8"/>
        <v>3.5465024902073435E-2</v>
      </c>
      <c r="L97" s="2">
        <f t="shared" si="8"/>
        <v>3.2240931729157665E-2</v>
      </c>
      <c r="M97" s="2">
        <f t="shared" si="8"/>
        <v>2.955418741839453E-2</v>
      </c>
      <c r="N97" s="2">
        <f t="shared" si="8"/>
        <v>2.7280788386210335E-2</v>
      </c>
      <c r="O97" s="2">
        <f t="shared" si="8"/>
        <v>2.5332160644338169E-2</v>
      </c>
      <c r="P97" s="2">
        <f t="shared" si="8"/>
        <v>2.3643349934715622E-2</v>
      </c>
      <c r="Q97" s="2">
        <f t="shared" si="8"/>
        <v>2.2165640563795896E-2</v>
      </c>
      <c r="R97" s="2">
        <f t="shared" si="8"/>
        <v>2.0861779354160843E-2</v>
      </c>
      <c r="S97" s="2">
        <f t="shared" si="8"/>
        <v>1.9702791612263019E-2</v>
      </c>
      <c r="T97" s="2">
        <f t="shared" si="8"/>
        <v>1.8665802580038648E-2</v>
      </c>
      <c r="U97" s="2">
        <f t="shared" si="8"/>
        <v>1.7732512451036717E-2</v>
      </c>
    </row>
    <row r="98" spans="2:21">
      <c r="B98">
        <v>-0.5</v>
      </c>
      <c r="C98" s="2">
        <f t="shared" si="9"/>
        <v>0.14777093709197264</v>
      </c>
      <c r="D98" s="2">
        <f t="shared" si="8"/>
        <v>9.8513958061315104E-2</v>
      </c>
      <c r="E98" s="2">
        <f t="shared" si="8"/>
        <v>7.3885468545986321E-2</v>
      </c>
      <c r="F98" s="2">
        <f t="shared" si="8"/>
        <v>5.9108374836789053E-2</v>
      </c>
      <c r="G98" s="2">
        <f t="shared" si="8"/>
        <v>4.9256979030657552E-2</v>
      </c>
      <c r="H98" s="2">
        <f t="shared" si="8"/>
        <v>4.2220267740563616E-2</v>
      </c>
      <c r="I98" s="2">
        <f t="shared" si="8"/>
        <v>3.6942734272993161E-2</v>
      </c>
      <c r="J98" s="2">
        <f t="shared" si="8"/>
        <v>3.2837986020438366E-2</v>
      </c>
      <c r="K98" s="2">
        <f t="shared" si="8"/>
        <v>2.9554187418394526E-2</v>
      </c>
      <c r="L98" s="2">
        <f t="shared" si="8"/>
        <v>2.6867443107631391E-2</v>
      </c>
      <c r="M98" s="2">
        <f t="shared" si="8"/>
        <v>2.4628489515328776E-2</v>
      </c>
      <c r="N98" s="2">
        <f t="shared" si="8"/>
        <v>2.2733990321841945E-2</v>
      </c>
      <c r="O98" s="2">
        <f t="shared" si="8"/>
        <v>2.1110133870281808E-2</v>
      </c>
      <c r="P98" s="2">
        <f t="shared" si="8"/>
        <v>1.9702791612263022E-2</v>
      </c>
      <c r="Q98" s="2">
        <f t="shared" si="8"/>
        <v>1.847136713649658E-2</v>
      </c>
      <c r="R98" s="2">
        <f t="shared" si="8"/>
        <v>1.738481612846737E-2</v>
      </c>
      <c r="S98" s="2">
        <f t="shared" si="8"/>
        <v>1.6418993010219183E-2</v>
      </c>
      <c r="T98" s="2">
        <f t="shared" si="8"/>
        <v>1.5554835483365542E-2</v>
      </c>
      <c r="U98" s="2">
        <f t="shared" si="8"/>
        <v>1.4777093709197263E-2</v>
      </c>
    </row>
    <row r="99" spans="2:21">
      <c r="B99">
        <v>-0.4</v>
      </c>
      <c r="C99" s="2">
        <f t="shared" si="9"/>
        <v>0.11821674967357813</v>
      </c>
      <c r="D99" s="2">
        <f t="shared" si="8"/>
        <v>7.8811166449052089E-2</v>
      </c>
      <c r="E99" s="2">
        <f t="shared" si="8"/>
        <v>5.9108374836789067E-2</v>
      </c>
      <c r="F99" s="2">
        <f t="shared" si="8"/>
        <v>4.7286699869431251E-2</v>
      </c>
      <c r="G99" s="2">
        <f t="shared" si="8"/>
        <v>3.9405583224526045E-2</v>
      </c>
      <c r="H99" s="2">
        <f t="shared" si="8"/>
        <v>3.3776214192450894E-2</v>
      </c>
      <c r="I99" s="2">
        <f t="shared" si="8"/>
        <v>2.9554187418394533E-2</v>
      </c>
      <c r="J99" s="2">
        <f t="shared" si="8"/>
        <v>2.6270388816350694E-2</v>
      </c>
      <c r="K99" s="2">
        <f t="shared" si="8"/>
        <v>2.3643349934715625E-2</v>
      </c>
      <c r="L99" s="2">
        <f t="shared" si="8"/>
        <v>2.1493954486105117E-2</v>
      </c>
      <c r="M99" s="2">
        <f t="shared" si="8"/>
        <v>1.9702791612263022E-2</v>
      </c>
      <c r="N99" s="2">
        <f t="shared" si="8"/>
        <v>1.8187192257473558E-2</v>
      </c>
      <c r="O99" s="2">
        <f t="shared" si="8"/>
        <v>1.6888107096225447E-2</v>
      </c>
      <c r="P99" s="2">
        <f t="shared" si="8"/>
        <v>1.5762233289810419E-2</v>
      </c>
      <c r="Q99" s="2">
        <f t="shared" si="8"/>
        <v>1.4777093709197267E-2</v>
      </c>
      <c r="R99" s="2">
        <f t="shared" si="8"/>
        <v>1.3907852902773897E-2</v>
      </c>
      <c r="S99" s="2">
        <f t="shared" si="8"/>
        <v>1.3135194408175347E-2</v>
      </c>
      <c r="T99" s="2">
        <f t="shared" si="8"/>
        <v>1.2443868386692434E-2</v>
      </c>
      <c r="U99" s="2">
        <f t="shared" si="8"/>
        <v>1.1821674967357813E-2</v>
      </c>
    </row>
    <row r="100" spans="2:21">
      <c r="B100">
        <v>-0.3</v>
      </c>
      <c r="C100" s="2">
        <f t="shared" si="9"/>
        <v>8.8662562255183583E-2</v>
      </c>
      <c r="D100" s="2">
        <f t="shared" si="8"/>
        <v>5.910837483678906E-2</v>
      </c>
      <c r="E100" s="2">
        <f t="shared" si="8"/>
        <v>4.4331281127591791E-2</v>
      </c>
      <c r="F100" s="2">
        <f t="shared" si="8"/>
        <v>3.5465024902073435E-2</v>
      </c>
      <c r="G100" s="2">
        <f t="shared" si="8"/>
        <v>2.955418741839453E-2</v>
      </c>
      <c r="H100" s="2">
        <f t="shared" si="8"/>
        <v>2.5332160644338169E-2</v>
      </c>
      <c r="I100" s="2">
        <f t="shared" si="8"/>
        <v>2.2165640563795896E-2</v>
      </c>
      <c r="J100" s="2">
        <f t="shared" si="8"/>
        <v>1.9702791612263019E-2</v>
      </c>
      <c r="K100" s="2">
        <f t="shared" si="8"/>
        <v>1.7732512451036717E-2</v>
      </c>
      <c r="L100" s="2">
        <f t="shared" si="8"/>
        <v>1.6120465864578833E-2</v>
      </c>
      <c r="M100" s="2">
        <f t="shared" si="8"/>
        <v>1.4777093709197265E-2</v>
      </c>
      <c r="N100" s="2">
        <f t="shared" si="8"/>
        <v>1.3640394193105167E-2</v>
      </c>
      <c r="O100" s="2">
        <f t="shared" si="8"/>
        <v>1.2666080322169085E-2</v>
      </c>
      <c r="P100" s="2">
        <f t="shared" si="8"/>
        <v>1.1821674967357811E-2</v>
      </c>
      <c r="Q100" s="2">
        <f t="shared" si="8"/>
        <v>1.1082820281897948E-2</v>
      </c>
      <c r="R100" s="2">
        <f t="shared" si="8"/>
        <v>1.0430889677080422E-2</v>
      </c>
      <c r="S100" s="2">
        <f t="shared" si="8"/>
        <v>9.8513958061315094E-3</v>
      </c>
      <c r="T100" s="2">
        <f t="shared" si="8"/>
        <v>9.3329012900193239E-3</v>
      </c>
      <c r="U100" s="2">
        <f t="shared" si="8"/>
        <v>8.8662562255183586E-3</v>
      </c>
    </row>
    <row r="101" spans="2:21">
      <c r="B101">
        <v>-0.2</v>
      </c>
      <c r="C101" s="2">
        <f t="shared" si="9"/>
        <v>5.9108374836789067E-2</v>
      </c>
      <c r="D101" s="2">
        <f t="shared" si="8"/>
        <v>3.9405583224526045E-2</v>
      </c>
      <c r="E101" s="2">
        <f t="shared" si="8"/>
        <v>2.9554187418394533E-2</v>
      </c>
      <c r="F101" s="2">
        <f t="shared" si="8"/>
        <v>2.3643349934715625E-2</v>
      </c>
      <c r="G101" s="2">
        <f t="shared" si="8"/>
        <v>1.9702791612263022E-2</v>
      </c>
      <c r="H101" s="2">
        <f t="shared" si="8"/>
        <v>1.6888107096225447E-2</v>
      </c>
      <c r="I101" s="2">
        <f t="shared" si="8"/>
        <v>1.4777093709197267E-2</v>
      </c>
      <c r="J101" s="2">
        <f t="shared" si="8"/>
        <v>1.3135194408175347E-2</v>
      </c>
      <c r="K101" s="2">
        <f t="shared" si="8"/>
        <v>1.1821674967357813E-2</v>
      </c>
      <c r="L101" s="2">
        <f t="shared" si="8"/>
        <v>1.0746977243052559E-2</v>
      </c>
      <c r="M101" s="2">
        <f t="shared" si="8"/>
        <v>9.8513958061315111E-3</v>
      </c>
      <c r="N101" s="2">
        <f t="shared" si="8"/>
        <v>9.0935961287367788E-3</v>
      </c>
      <c r="O101" s="2">
        <f t="shared" si="8"/>
        <v>8.4440535481127236E-3</v>
      </c>
      <c r="P101" s="2">
        <f t="shared" si="8"/>
        <v>7.8811166449052096E-3</v>
      </c>
      <c r="Q101" s="2">
        <f t="shared" si="8"/>
        <v>7.3885468545986334E-3</v>
      </c>
      <c r="R101" s="2">
        <f t="shared" si="8"/>
        <v>6.9539264513869487E-3</v>
      </c>
      <c r="S101" s="2">
        <f t="shared" si="8"/>
        <v>6.5675972040876735E-3</v>
      </c>
      <c r="T101" s="2">
        <f t="shared" si="8"/>
        <v>6.2219341933462168E-3</v>
      </c>
      <c r="U101" s="2">
        <f t="shared" si="8"/>
        <v>5.9108374836789063E-3</v>
      </c>
    </row>
    <row r="102" spans="2:21">
      <c r="B102">
        <v>-0.1</v>
      </c>
      <c r="C102" s="2">
        <f t="shared" si="9"/>
        <v>2.9554187418394533E-2</v>
      </c>
      <c r="D102" s="2">
        <f t="shared" si="8"/>
        <v>1.9702791612263022E-2</v>
      </c>
      <c r="E102" s="2">
        <f t="shared" si="8"/>
        <v>1.4777093709197267E-2</v>
      </c>
      <c r="F102" s="2">
        <f t="shared" si="8"/>
        <v>1.1821674967357813E-2</v>
      </c>
      <c r="G102" s="2">
        <f t="shared" si="8"/>
        <v>9.8513958061315111E-3</v>
      </c>
      <c r="H102" s="2">
        <f t="shared" si="8"/>
        <v>8.4440535481127236E-3</v>
      </c>
      <c r="I102" s="2">
        <f t="shared" si="8"/>
        <v>7.3885468545986334E-3</v>
      </c>
      <c r="J102" s="2">
        <f t="shared" si="8"/>
        <v>6.5675972040876735E-3</v>
      </c>
      <c r="K102" s="2">
        <f t="shared" si="8"/>
        <v>5.9108374836789063E-3</v>
      </c>
      <c r="L102" s="2">
        <f t="shared" si="8"/>
        <v>5.3734886215262793E-3</v>
      </c>
      <c r="M102" s="2">
        <f t="shared" si="8"/>
        <v>4.9256979030657556E-3</v>
      </c>
      <c r="N102" s="2">
        <f t="shared" si="8"/>
        <v>4.5467980643683894E-3</v>
      </c>
      <c r="O102" s="2">
        <f t="shared" si="8"/>
        <v>4.2220267740563618E-3</v>
      </c>
      <c r="P102" s="2">
        <f t="shared" si="8"/>
        <v>3.9405583224526048E-3</v>
      </c>
      <c r="Q102" s="2">
        <f t="shared" si="8"/>
        <v>3.6942734272993167E-3</v>
      </c>
      <c r="R102" s="2">
        <f t="shared" si="8"/>
        <v>3.4769632256934743E-3</v>
      </c>
      <c r="S102" s="2">
        <f t="shared" si="8"/>
        <v>3.2837986020438368E-3</v>
      </c>
      <c r="T102" s="2">
        <f t="shared" si="8"/>
        <v>3.1109670966731084E-3</v>
      </c>
      <c r="U102" s="2">
        <f t="shared" si="8"/>
        <v>2.9554187418394532E-3</v>
      </c>
    </row>
    <row r="103" spans="2:21">
      <c r="B103">
        <v>0</v>
      </c>
      <c r="C103" s="2">
        <f t="shared" si="9"/>
        <v>0</v>
      </c>
      <c r="D103" s="2">
        <f t="shared" si="8"/>
        <v>0</v>
      </c>
      <c r="E103" s="2">
        <f t="shared" si="8"/>
        <v>0</v>
      </c>
      <c r="F103" s="2">
        <f t="shared" si="8"/>
        <v>0</v>
      </c>
      <c r="G103" s="2">
        <f t="shared" si="8"/>
        <v>0</v>
      </c>
      <c r="H103" s="2">
        <f t="shared" si="8"/>
        <v>0</v>
      </c>
      <c r="I103" s="2">
        <f t="shared" si="8"/>
        <v>0</v>
      </c>
      <c r="J103" s="2">
        <f t="shared" si="8"/>
        <v>0</v>
      </c>
      <c r="K103" s="2">
        <f t="shared" si="8"/>
        <v>0</v>
      </c>
      <c r="L103" s="2">
        <f t="shared" si="8"/>
        <v>0</v>
      </c>
      <c r="M103" s="2">
        <f t="shared" si="8"/>
        <v>0</v>
      </c>
      <c r="N103" s="2">
        <f t="shared" si="8"/>
        <v>0</v>
      </c>
      <c r="O103" s="2">
        <f t="shared" si="8"/>
        <v>0</v>
      </c>
      <c r="P103" s="2">
        <f t="shared" si="8"/>
        <v>0</v>
      </c>
      <c r="Q103" s="2">
        <f t="shared" si="8"/>
        <v>0</v>
      </c>
      <c r="R103" s="2">
        <f t="shared" si="8"/>
        <v>0</v>
      </c>
      <c r="S103" s="2">
        <f t="shared" si="8"/>
        <v>0</v>
      </c>
      <c r="T103" s="2">
        <f t="shared" si="8"/>
        <v>0</v>
      </c>
      <c r="U103" s="2">
        <f t="shared" si="8"/>
        <v>0</v>
      </c>
    </row>
    <row r="104" spans="2:21">
      <c r="B104">
        <v>0.1</v>
      </c>
      <c r="C104" s="2">
        <f t="shared" si="9"/>
        <v>-2.9554187418394533E-2</v>
      </c>
      <c r="D104" s="2">
        <f t="shared" si="8"/>
        <v>-1.9702791612263022E-2</v>
      </c>
      <c r="E104" s="2">
        <f t="shared" si="8"/>
        <v>-1.4777093709197267E-2</v>
      </c>
      <c r="F104" s="2">
        <f t="shared" si="8"/>
        <v>-1.1821674967357813E-2</v>
      </c>
      <c r="G104" s="2">
        <f t="shared" si="8"/>
        <v>-9.8513958061315111E-3</v>
      </c>
      <c r="H104" s="2">
        <f t="shared" si="8"/>
        <v>-8.4440535481127236E-3</v>
      </c>
      <c r="I104" s="2">
        <f t="shared" si="8"/>
        <v>-7.3885468545986334E-3</v>
      </c>
      <c r="J104" s="2">
        <f t="shared" si="8"/>
        <v>-6.5675972040876735E-3</v>
      </c>
      <c r="K104" s="2">
        <f t="shared" si="8"/>
        <v>-5.9108374836789063E-3</v>
      </c>
      <c r="L104" s="2">
        <f t="shared" si="8"/>
        <v>-5.3734886215262793E-3</v>
      </c>
      <c r="M104" s="2">
        <f t="shared" si="8"/>
        <v>-4.9256979030657556E-3</v>
      </c>
      <c r="N104" s="2">
        <f t="shared" si="8"/>
        <v>-4.5467980643683894E-3</v>
      </c>
      <c r="O104" s="2">
        <f t="shared" si="8"/>
        <v>-4.2220267740563618E-3</v>
      </c>
      <c r="P104" s="2">
        <f t="shared" si="8"/>
        <v>-3.9405583224526048E-3</v>
      </c>
      <c r="Q104" s="2">
        <f t="shared" si="8"/>
        <v>-3.6942734272993167E-3</v>
      </c>
      <c r="R104" s="2">
        <f t="shared" si="8"/>
        <v>-3.4769632256934743E-3</v>
      </c>
      <c r="S104" s="2">
        <f t="shared" si="8"/>
        <v>-3.2837986020438368E-3</v>
      </c>
      <c r="T104" s="2">
        <f t="shared" si="8"/>
        <v>-3.1109670966731084E-3</v>
      </c>
      <c r="U104" s="2">
        <f t="shared" si="8"/>
        <v>-2.9554187418394532E-3</v>
      </c>
    </row>
    <row r="105" spans="2:21">
      <c r="B105">
        <v>0.2</v>
      </c>
      <c r="C105" s="2">
        <f t="shared" si="9"/>
        <v>-5.9108374836789067E-2</v>
      </c>
      <c r="D105" s="2">
        <f t="shared" si="8"/>
        <v>-3.9405583224526045E-2</v>
      </c>
      <c r="E105" s="2">
        <f t="shared" si="8"/>
        <v>-2.9554187418394533E-2</v>
      </c>
      <c r="F105" s="2">
        <f t="shared" si="8"/>
        <v>-2.3643349934715625E-2</v>
      </c>
      <c r="G105" s="2">
        <f t="shared" si="8"/>
        <v>-1.9702791612263022E-2</v>
      </c>
      <c r="H105" s="2">
        <f t="shared" si="8"/>
        <v>-1.6888107096225447E-2</v>
      </c>
      <c r="I105" s="2">
        <f t="shared" si="8"/>
        <v>-1.4777093709197267E-2</v>
      </c>
      <c r="J105" s="2">
        <f t="shared" si="8"/>
        <v>-1.3135194408175347E-2</v>
      </c>
      <c r="K105" s="2">
        <f t="shared" si="8"/>
        <v>-1.1821674967357813E-2</v>
      </c>
      <c r="L105" s="2">
        <f t="shared" si="8"/>
        <v>-1.0746977243052559E-2</v>
      </c>
      <c r="M105" s="2">
        <f t="shared" si="8"/>
        <v>-9.8513958061315111E-3</v>
      </c>
      <c r="N105" s="2">
        <f t="shared" si="8"/>
        <v>-9.0935961287367788E-3</v>
      </c>
      <c r="O105" s="2">
        <f t="shared" si="8"/>
        <v>-8.4440535481127236E-3</v>
      </c>
      <c r="P105" s="2">
        <f t="shared" si="8"/>
        <v>-7.8811166449052096E-3</v>
      </c>
      <c r="Q105" s="2">
        <f t="shared" si="8"/>
        <v>-7.3885468545986334E-3</v>
      </c>
      <c r="R105" s="2">
        <f t="shared" si="8"/>
        <v>-6.9539264513869487E-3</v>
      </c>
      <c r="S105" s="2">
        <f t="shared" si="8"/>
        <v>-6.5675972040876735E-3</v>
      </c>
      <c r="T105" s="2">
        <f t="shared" si="8"/>
        <v>-6.2219341933462168E-3</v>
      </c>
      <c r="U105" s="2">
        <f t="shared" si="8"/>
        <v>-5.9108374836789063E-3</v>
      </c>
    </row>
    <row r="106" spans="2:21">
      <c r="B106">
        <v>0.3</v>
      </c>
      <c r="C106" s="2">
        <f t="shared" si="9"/>
        <v>-8.8662562255183583E-2</v>
      </c>
      <c r="D106" s="2">
        <f t="shared" si="8"/>
        <v>-5.910837483678906E-2</v>
      </c>
      <c r="E106" s="2">
        <f t="shared" si="8"/>
        <v>-4.4331281127591791E-2</v>
      </c>
      <c r="F106" s="2">
        <f t="shared" si="8"/>
        <v>-3.5465024902073435E-2</v>
      </c>
      <c r="G106" s="2">
        <f t="shared" si="8"/>
        <v>-2.955418741839453E-2</v>
      </c>
      <c r="H106" s="2">
        <f t="shared" si="8"/>
        <v>-2.5332160644338169E-2</v>
      </c>
      <c r="I106" s="2">
        <f t="shared" si="8"/>
        <v>-2.2165640563795896E-2</v>
      </c>
      <c r="J106" s="2">
        <f t="shared" si="8"/>
        <v>-1.9702791612263019E-2</v>
      </c>
      <c r="K106" s="2">
        <f t="shared" si="8"/>
        <v>-1.7732512451036717E-2</v>
      </c>
      <c r="L106" s="2">
        <f t="shared" si="8"/>
        <v>-1.6120465864578833E-2</v>
      </c>
      <c r="M106" s="2">
        <f t="shared" si="8"/>
        <v>-1.4777093709197265E-2</v>
      </c>
      <c r="N106" s="2">
        <f t="shared" si="8"/>
        <v>-1.3640394193105167E-2</v>
      </c>
      <c r="O106" s="2">
        <f t="shared" si="8"/>
        <v>-1.2666080322169085E-2</v>
      </c>
      <c r="P106" s="2">
        <f t="shared" si="8"/>
        <v>-1.1821674967357811E-2</v>
      </c>
      <c r="Q106" s="2">
        <f t="shared" si="8"/>
        <v>-1.1082820281897948E-2</v>
      </c>
      <c r="R106" s="2">
        <f t="shared" si="8"/>
        <v>-1.0430889677080422E-2</v>
      </c>
      <c r="S106" s="2">
        <f t="shared" si="8"/>
        <v>-9.8513958061315094E-3</v>
      </c>
      <c r="T106" s="2">
        <f t="shared" si="8"/>
        <v>-9.3329012900193239E-3</v>
      </c>
      <c r="U106" s="2">
        <f t="shared" si="8"/>
        <v>-8.8662562255183586E-3</v>
      </c>
    </row>
    <row r="107" spans="2:21">
      <c r="B107">
        <v>0.4</v>
      </c>
      <c r="C107" s="2">
        <f t="shared" si="9"/>
        <v>-0.11821674967357813</v>
      </c>
      <c r="D107" s="2">
        <f t="shared" si="8"/>
        <v>-7.8811166449052089E-2</v>
      </c>
      <c r="E107" s="2">
        <f t="shared" si="8"/>
        <v>-5.9108374836789067E-2</v>
      </c>
      <c r="F107" s="2">
        <f t="shared" si="8"/>
        <v>-4.7286699869431251E-2</v>
      </c>
      <c r="G107" s="2">
        <f t="shared" si="8"/>
        <v>-3.9405583224526045E-2</v>
      </c>
      <c r="H107" s="2">
        <f t="shared" si="8"/>
        <v>-3.3776214192450894E-2</v>
      </c>
      <c r="I107" s="2">
        <f t="shared" si="8"/>
        <v>-2.9554187418394533E-2</v>
      </c>
      <c r="J107" s="2">
        <f t="shared" si="8"/>
        <v>-2.6270388816350694E-2</v>
      </c>
      <c r="K107" s="2">
        <f t="shared" si="8"/>
        <v>-2.3643349934715625E-2</v>
      </c>
      <c r="L107" s="2">
        <f t="shared" si="8"/>
        <v>-2.1493954486105117E-2</v>
      </c>
      <c r="M107" s="2">
        <f t="shared" si="8"/>
        <v>-1.9702791612263022E-2</v>
      </c>
      <c r="N107" s="2">
        <f t="shared" si="8"/>
        <v>-1.8187192257473558E-2</v>
      </c>
      <c r="O107" s="2">
        <f t="shared" si="8"/>
        <v>-1.6888107096225447E-2</v>
      </c>
      <c r="P107" s="2">
        <f t="shared" si="8"/>
        <v>-1.5762233289810419E-2</v>
      </c>
      <c r="Q107" s="2">
        <f t="shared" si="8"/>
        <v>-1.4777093709197267E-2</v>
      </c>
      <c r="R107" s="2">
        <f t="shared" si="8"/>
        <v>-1.3907852902773897E-2</v>
      </c>
      <c r="S107" s="2">
        <f t="shared" si="8"/>
        <v>-1.3135194408175347E-2</v>
      </c>
      <c r="T107" s="2">
        <f t="shared" si="8"/>
        <v>-1.2443868386692434E-2</v>
      </c>
      <c r="U107" s="2">
        <f t="shared" si="8"/>
        <v>-1.1821674967357813E-2</v>
      </c>
    </row>
    <row r="108" spans="2:21">
      <c r="B108">
        <v>0.5</v>
      </c>
      <c r="C108" s="2">
        <f t="shared" si="9"/>
        <v>-0.14777093709197264</v>
      </c>
      <c r="D108" s="2">
        <f t="shared" ref="D108:U113" si="10">-$B108*$C$11*$C$91*$C$5/(D$44*$G$6)</f>
        <v>-9.8513958061315104E-2</v>
      </c>
      <c r="E108" s="2">
        <f t="shared" si="10"/>
        <v>-7.3885468545986321E-2</v>
      </c>
      <c r="F108" s="2">
        <f t="shared" si="10"/>
        <v>-5.9108374836789053E-2</v>
      </c>
      <c r="G108" s="2">
        <f t="shared" si="10"/>
        <v>-4.9256979030657552E-2</v>
      </c>
      <c r="H108" s="2">
        <f t="shared" si="10"/>
        <v>-4.2220267740563616E-2</v>
      </c>
      <c r="I108" s="2">
        <f t="shared" si="10"/>
        <v>-3.6942734272993161E-2</v>
      </c>
      <c r="J108" s="2">
        <f t="shared" si="10"/>
        <v>-3.2837986020438366E-2</v>
      </c>
      <c r="K108" s="2">
        <f t="shared" si="10"/>
        <v>-2.9554187418394526E-2</v>
      </c>
      <c r="L108" s="2">
        <f t="shared" si="10"/>
        <v>-2.6867443107631391E-2</v>
      </c>
      <c r="M108" s="2">
        <f t="shared" si="10"/>
        <v>-2.4628489515328776E-2</v>
      </c>
      <c r="N108" s="2">
        <f t="shared" si="10"/>
        <v>-2.2733990321841945E-2</v>
      </c>
      <c r="O108" s="2">
        <f t="shared" si="10"/>
        <v>-2.1110133870281808E-2</v>
      </c>
      <c r="P108" s="2">
        <f t="shared" si="10"/>
        <v>-1.9702791612263022E-2</v>
      </c>
      <c r="Q108" s="2">
        <f t="shared" si="10"/>
        <v>-1.847136713649658E-2</v>
      </c>
      <c r="R108" s="2">
        <f t="shared" si="10"/>
        <v>-1.738481612846737E-2</v>
      </c>
      <c r="S108" s="2">
        <f t="shared" si="10"/>
        <v>-1.6418993010219183E-2</v>
      </c>
      <c r="T108" s="2">
        <f t="shared" si="10"/>
        <v>-1.5554835483365542E-2</v>
      </c>
      <c r="U108" s="2">
        <f t="shared" si="10"/>
        <v>-1.4777093709197263E-2</v>
      </c>
    </row>
    <row r="109" spans="2:21">
      <c r="B109">
        <v>0.6</v>
      </c>
      <c r="C109" s="2">
        <f t="shared" si="9"/>
        <v>-0.17732512451036717</v>
      </c>
      <c r="D109" s="2">
        <f t="shared" si="10"/>
        <v>-0.11821674967357812</v>
      </c>
      <c r="E109" s="2">
        <f t="shared" si="10"/>
        <v>-8.8662562255183583E-2</v>
      </c>
      <c r="F109" s="2">
        <f t="shared" si="10"/>
        <v>-7.0930049804146869E-2</v>
      </c>
      <c r="G109" s="2">
        <f t="shared" si="10"/>
        <v>-5.910837483678906E-2</v>
      </c>
      <c r="H109" s="2">
        <f t="shared" si="10"/>
        <v>-5.0664321288676338E-2</v>
      </c>
      <c r="I109" s="2">
        <f t="shared" si="10"/>
        <v>-4.4331281127591791E-2</v>
      </c>
      <c r="J109" s="2">
        <f t="shared" si="10"/>
        <v>-3.9405583224526038E-2</v>
      </c>
      <c r="K109" s="2">
        <f t="shared" si="10"/>
        <v>-3.5465024902073435E-2</v>
      </c>
      <c r="L109" s="2">
        <f t="shared" si="10"/>
        <v>-3.2240931729157665E-2</v>
      </c>
      <c r="M109" s="2">
        <f t="shared" si="10"/>
        <v>-2.955418741839453E-2</v>
      </c>
      <c r="N109" s="2">
        <f t="shared" si="10"/>
        <v>-2.7280788386210335E-2</v>
      </c>
      <c r="O109" s="2">
        <f t="shared" si="10"/>
        <v>-2.5332160644338169E-2</v>
      </c>
      <c r="P109" s="2">
        <f t="shared" si="10"/>
        <v>-2.3643349934715622E-2</v>
      </c>
      <c r="Q109" s="2">
        <f t="shared" si="10"/>
        <v>-2.2165640563795896E-2</v>
      </c>
      <c r="R109" s="2">
        <f t="shared" si="10"/>
        <v>-2.0861779354160843E-2</v>
      </c>
      <c r="S109" s="2">
        <f t="shared" si="10"/>
        <v>-1.9702791612263019E-2</v>
      </c>
      <c r="T109" s="2">
        <f t="shared" si="10"/>
        <v>-1.8665802580038648E-2</v>
      </c>
      <c r="U109" s="2">
        <f t="shared" si="10"/>
        <v>-1.7732512451036717E-2</v>
      </c>
    </row>
    <row r="110" spans="2:21">
      <c r="B110">
        <v>0.7</v>
      </c>
      <c r="C110" s="2">
        <f t="shared" si="9"/>
        <v>-0.20687931192876169</v>
      </c>
      <c r="D110" s="2">
        <f t="shared" si="10"/>
        <v>-0.13791954128584114</v>
      </c>
      <c r="E110" s="2">
        <f t="shared" si="10"/>
        <v>-0.10343965596438084</v>
      </c>
      <c r="F110" s="2">
        <f t="shared" si="10"/>
        <v>-8.2751724771504664E-2</v>
      </c>
      <c r="G110" s="2">
        <f t="shared" si="10"/>
        <v>-6.8959770642920568E-2</v>
      </c>
      <c r="H110" s="2">
        <f t="shared" si="10"/>
        <v>-5.910837483678906E-2</v>
      </c>
      <c r="I110" s="2">
        <f t="shared" si="10"/>
        <v>-5.1719827982190422E-2</v>
      </c>
      <c r="J110" s="2">
        <f t="shared" si="10"/>
        <v>-4.5973180428613709E-2</v>
      </c>
      <c r="K110" s="2">
        <f t="shared" si="10"/>
        <v>-4.1375862385752332E-2</v>
      </c>
      <c r="L110" s="2">
        <f t="shared" si="10"/>
        <v>-3.7614420350683943E-2</v>
      </c>
      <c r="M110" s="2">
        <f t="shared" si="10"/>
        <v>-3.4479885321460284E-2</v>
      </c>
      <c r="N110" s="2">
        <f t="shared" si="10"/>
        <v>-3.1827586450578718E-2</v>
      </c>
      <c r="O110" s="2">
        <f t="shared" si="10"/>
        <v>-2.955418741839453E-2</v>
      </c>
      <c r="P110" s="2">
        <f t="shared" si="10"/>
        <v>-2.7583908257168225E-2</v>
      </c>
      <c r="Q110" s="2">
        <f t="shared" si="10"/>
        <v>-2.5859913991095211E-2</v>
      </c>
      <c r="R110" s="2">
        <f t="shared" si="10"/>
        <v>-2.4338742579854317E-2</v>
      </c>
      <c r="S110" s="2">
        <f t="shared" si="10"/>
        <v>-2.2986590214306855E-2</v>
      </c>
      <c r="T110" s="2">
        <f t="shared" si="10"/>
        <v>-2.1776769676711754E-2</v>
      </c>
      <c r="U110" s="2">
        <f t="shared" si="10"/>
        <v>-2.0687931192876166E-2</v>
      </c>
    </row>
    <row r="111" spans="2:21">
      <c r="B111">
        <v>0.8</v>
      </c>
      <c r="C111" s="2">
        <f t="shared" si="9"/>
        <v>-0.23643349934715627</v>
      </c>
      <c r="D111" s="2">
        <f t="shared" si="10"/>
        <v>-0.15762233289810418</v>
      </c>
      <c r="E111" s="2">
        <f t="shared" si="10"/>
        <v>-0.11821674967357813</v>
      </c>
      <c r="F111" s="2">
        <f t="shared" si="10"/>
        <v>-9.4573399738862501E-2</v>
      </c>
      <c r="G111" s="2">
        <f t="shared" si="10"/>
        <v>-7.8811166449052089E-2</v>
      </c>
      <c r="H111" s="2">
        <f t="shared" si="10"/>
        <v>-6.7552428384901789E-2</v>
      </c>
      <c r="I111" s="2">
        <f t="shared" si="10"/>
        <v>-5.9108374836789067E-2</v>
      </c>
      <c r="J111" s="2">
        <f t="shared" si="10"/>
        <v>-5.2540777632701388E-2</v>
      </c>
      <c r="K111" s="2">
        <f t="shared" si="10"/>
        <v>-4.7286699869431251E-2</v>
      </c>
      <c r="L111" s="2">
        <f t="shared" si="10"/>
        <v>-4.2987908972210234E-2</v>
      </c>
      <c r="M111" s="2">
        <f t="shared" si="10"/>
        <v>-3.9405583224526045E-2</v>
      </c>
      <c r="N111" s="2">
        <f t="shared" si="10"/>
        <v>-3.6374384514947115E-2</v>
      </c>
      <c r="O111" s="2">
        <f t="shared" si="10"/>
        <v>-3.3776214192450894E-2</v>
      </c>
      <c r="P111" s="2">
        <f t="shared" si="10"/>
        <v>-3.1524466579620838E-2</v>
      </c>
      <c r="Q111" s="2">
        <f t="shared" si="10"/>
        <v>-2.9554187418394533E-2</v>
      </c>
      <c r="R111" s="2">
        <f t="shared" si="10"/>
        <v>-2.7815705805547795E-2</v>
      </c>
      <c r="S111" s="2">
        <f t="shared" si="10"/>
        <v>-2.6270388816350694E-2</v>
      </c>
      <c r="T111" s="2">
        <f t="shared" si="10"/>
        <v>-2.4887736773384867E-2</v>
      </c>
      <c r="U111" s="2">
        <f t="shared" si="10"/>
        <v>-2.3643349934715625E-2</v>
      </c>
    </row>
    <row r="112" spans="2:21">
      <c r="B112">
        <v>0.9</v>
      </c>
      <c r="C112" s="2">
        <f t="shared" si="9"/>
        <v>-0.26598768676555073</v>
      </c>
      <c r="D112" s="2">
        <f t="shared" si="10"/>
        <v>-0.17732512451036717</v>
      </c>
      <c r="E112" s="2">
        <f t="shared" si="10"/>
        <v>-0.13299384338277537</v>
      </c>
      <c r="F112" s="2">
        <f t="shared" si="10"/>
        <v>-0.1063950747062203</v>
      </c>
      <c r="G112" s="2">
        <f t="shared" si="10"/>
        <v>-8.8662562255183583E-2</v>
      </c>
      <c r="H112" s="2">
        <f t="shared" si="10"/>
        <v>-7.5996481933014504E-2</v>
      </c>
      <c r="I112" s="2">
        <f t="shared" si="10"/>
        <v>-6.6496921691387684E-2</v>
      </c>
      <c r="J112" s="2">
        <f t="shared" si="10"/>
        <v>-5.9108374836789053E-2</v>
      </c>
      <c r="K112" s="2">
        <f t="shared" si="10"/>
        <v>-5.3197537353110148E-2</v>
      </c>
      <c r="L112" s="2">
        <f t="shared" si="10"/>
        <v>-4.8361397593736505E-2</v>
      </c>
      <c r="M112" s="2">
        <f t="shared" si="10"/>
        <v>-4.4331281127591791E-2</v>
      </c>
      <c r="N112" s="2">
        <f t="shared" si="10"/>
        <v>-4.0921182579315499E-2</v>
      </c>
      <c r="O112" s="2">
        <f t="shared" si="10"/>
        <v>-3.7998240966507252E-2</v>
      </c>
      <c r="P112" s="2">
        <f t="shared" si="10"/>
        <v>-3.5465024902073435E-2</v>
      </c>
      <c r="Q112" s="2">
        <f t="shared" si="10"/>
        <v>-3.3248460845693842E-2</v>
      </c>
      <c r="R112" s="2">
        <f t="shared" si="10"/>
        <v>-3.1292669031241262E-2</v>
      </c>
      <c r="S112" s="2">
        <f t="shared" si="10"/>
        <v>-2.9554187418394526E-2</v>
      </c>
      <c r="T112" s="2">
        <f t="shared" si="10"/>
        <v>-2.7998703870057973E-2</v>
      </c>
      <c r="U112" s="2">
        <f t="shared" si="10"/>
        <v>-2.6598768676555074E-2</v>
      </c>
    </row>
    <row r="113" spans="2:21">
      <c r="B113">
        <v>1</v>
      </c>
      <c r="C113" s="2">
        <f t="shared" si="9"/>
        <v>-0.29554187418394529</v>
      </c>
      <c r="D113" s="2">
        <f t="shared" si="10"/>
        <v>-0.19702791612263021</v>
      </c>
      <c r="E113" s="2">
        <f t="shared" si="10"/>
        <v>-0.14777093709197264</v>
      </c>
      <c r="F113" s="2">
        <f t="shared" si="10"/>
        <v>-0.11821674967357811</v>
      </c>
      <c r="G113" s="2">
        <f t="shared" si="10"/>
        <v>-9.8513958061315104E-2</v>
      </c>
      <c r="H113" s="2">
        <f t="shared" si="10"/>
        <v>-8.4440535481127232E-2</v>
      </c>
      <c r="I113" s="2">
        <f t="shared" si="10"/>
        <v>-7.3885468545986321E-2</v>
      </c>
      <c r="J113" s="2">
        <f t="shared" si="10"/>
        <v>-6.5675972040876732E-2</v>
      </c>
      <c r="K113" s="2">
        <f t="shared" si="10"/>
        <v>-5.9108374836789053E-2</v>
      </c>
      <c r="L113" s="2">
        <f t="shared" si="10"/>
        <v>-5.3734886215262782E-2</v>
      </c>
      <c r="M113" s="2">
        <f t="shared" si="10"/>
        <v>-4.9256979030657552E-2</v>
      </c>
      <c r="N113" s="2">
        <f t="shared" si="10"/>
        <v>-4.5467980643683889E-2</v>
      </c>
      <c r="O113" s="2">
        <f t="shared" si="10"/>
        <v>-4.2220267740563616E-2</v>
      </c>
      <c r="P113" s="2">
        <f t="shared" si="10"/>
        <v>-3.9405583224526045E-2</v>
      </c>
      <c r="Q113" s="2">
        <f t="shared" si="10"/>
        <v>-3.6942734272993161E-2</v>
      </c>
      <c r="R113" s="2">
        <f t="shared" si="10"/>
        <v>-3.4769632256934739E-2</v>
      </c>
      <c r="S113" s="2">
        <f t="shared" si="10"/>
        <v>-3.2837986020438366E-2</v>
      </c>
      <c r="T113" s="2">
        <f t="shared" si="10"/>
        <v>-3.1109670966731083E-2</v>
      </c>
      <c r="U113" s="2">
        <f t="shared" si="10"/>
        <v>-2.9554187418394526E-2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2021-04-23T07:20:38Z</dcterms:created>
  <dcterms:modified xsi:type="dcterms:W3CDTF">2021-04-28T12:44:02Z</dcterms:modified>
</cp:coreProperties>
</file>