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filterPrivacy="1" defaultThemeVersion="124226"/>
  <bookViews>
    <workbookView xWindow="240" yWindow="105" windowWidth="11760" windowHeight="5130" activeTab="2"/>
  </bookViews>
  <sheets>
    <sheet name="Arquitectura" sheetId="2" r:id="rId1"/>
    <sheet name="Codigo" sheetId="3" r:id="rId2"/>
    <sheet name="Hoja1" sheetId="4" r:id="rId3"/>
  </sheets>
  <externalReferences>
    <externalReference r:id="rId4"/>
  </externalReferences>
  <definedNames>
    <definedName name="_xlnm.Print_Area" localSheetId="0">Arquitectura!$K$6:$CV$61</definedName>
  </definedNames>
  <calcPr calcId="171027"/>
</workbook>
</file>

<file path=xl/calcChain.xml><?xml version="1.0" encoding="utf-8"?>
<calcChain xmlns="http://schemas.openxmlformats.org/spreadsheetml/2006/main">
  <c r="C315" i="4" l="1"/>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H80" i="4" l="1"/>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F5" i="4"/>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F36" i="4" s="1"/>
  <c r="F37" i="4" s="1"/>
  <c r="F38" i="4" s="1"/>
  <c r="F39" i="4" s="1"/>
  <c r="F40" i="4" s="1"/>
  <c r="F41" i="4" s="1"/>
  <c r="F42" i="4" s="1"/>
  <c r="F43" i="4" s="1"/>
  <c r="F44" i="4" s="1"/>
  <c r="F45" i="4" s="1"/>
  <c r="F46" i="4" s="1"/>
  <c r="F47" i="4" s="1"/>
  <c r="F48" i="4" s="1"/>
  <c r="F49" i="4" s="1"/>
  <c r="F50" i="4" s="1"/>
  <c r="F51" i="4" s="1"/>
  <c r="F52" i="4" s="1"/>
  <c r="F53" i="4" s="1"/>
  <c r="F54" i="4" s="1"/>
  <c r="F55" i="4" s="1"/>
  <c r="F56" i="4" s="1"/>
  <c r="F57" i="4" s="1"/>
  <c r="F58" i="4" s="1"/>
  <c r="F59" i="4" s="1"/>
  <c r="F60" i="4" s="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F89" i="4" s="1"/>
  <c r="F90" i="4" s="1"/>
  <c r="F91" i="4" s="1"/>
  <c r="F92" i="4" s="1"/>
  <c r="F93" i="4" s="1"/>
  <c r="F94" i="4" s="1"/>
  <c r="F95" i="4" s="1"/>
  <c r="F96" i="4" s="1"/>
  <c r="F97" i="4" s="1"/>
  <c r="F98" i="4" s="1"/>
  <c r="F99" i="4" s="1"/>
  <c r="F100" i="4" s="1"/>
  <c r="F101" i="4" s="1"/>
  <c r="F102" i="4" s="1"/>
  <c r="F103" i="4" s="1"/>
  <c r="F104" i="4" s="1"/>
  <c r="F105" i="4" s="1"/>
  <c r="F106" i="4" s="1"/>
  <c r="F107" i="4" s="1"/>
  <c r="F108" i="4" s="1"/>
  <c r="F109" i="4" s="1"/>
  <c r="F110" i="4" s="1"/>
  <c r="F111" i="4" s="1"/>
  <c r="F112" i="4" s="1"/>
  <c r="F113" i="4" s="1"/>
  <c r="F114" i="4" s="1"/>
  <c r="F115" i="4" s="1"/>
  <c r="F116" i="4" s="1"/>
  <c r="F117" i="4" s="1"/>
  <c r="F118" i="4" s="1"/>
  <c r="F119" i="4" s="1"/>
  <c r="F120" i="4" s="1"/>
  <c r="F121" i="4" s="1"/>
  <c r="F122" i="4" s="1"/>
  <c r="F123" i="4" s="1"/>
  <c r="F124" i="4" s="1"/>
  <c r="F125" i="4" s="1"/>
  <c r="F126" i="4" s="1"/>
  <c r="F127" i="4" s="1"/>
  <c r="F128" i="4" s="1"/>
  <c r="F129" i="4" s="1"/>
  <c r="F130" i="4" s="1"/>
  <c r="F131" i="4" s="1"/>
  <c r="F132" i="4" s="1"/>
  <c r="F133" i="4" s="1"/>
  <c r="F134" i="4" s="1"/>
  <c r="F135" i="4" s="1"/>
  <c r="F136" i="4" s="1"/>
  <c r="F137" i="4" s="1"/>
  <c r="F138" i="4" s="1"/>
  <c r="F139" i="4" s="1"/>
  <c r="F140" i="4" s="1"/>
  <c r="F141" i="4" s="1"/>
  <c r="F142" i="4" s="1"/>
  <c r="F143" i="4" s="1"/>
  <c r="F144" i="4" s="1"/>
  <c r="F145" i="4" s="1"/>
  <c r="F146" i="4" s="1"/>
  <c r="F147" i="4" s="1"/>
  <c r="F148" i="4" s="1"/>
  <c r="F149" i="4" s="1"/>
  <c r="F150" i="4" s="1"/>
  <c r="F151" i="4" s="1"/>
  <c r="F152" i="4" s="1"/>
  <c r="F153" i="4" s="1"/>
  <c r="F154" i="4" s="1"/>
  <c r="F155" i="4" s="1"/>
  <c r="F156" i="4" s="1"/>
  <c r="F157" i="4" s="1"/>
  <c r="F158" i="4" s="1"/>
  <c r="F159" i="4" s="1"/>
  <c r="F160" i="4" s="1"/>
  <c r="F161" i="4" s="1"/>
  <c r="F162" i="4" s="1"/>
  <c r="F163" i="4" s="1"/>
  <c r="F164" i="4" s="1"/>
  <c r="F165" i="4" s="1"/>
  <c r="F166" i="4" s="1"/>
  <c r="F167" i="4" s="1"/>
  <c r="F168" i="4" s="1"/>
  <c r="F169" i="4" s="1"/>
  <c r="F170" i="4" s="1"/>
  <c r="F171" i="4" s="1"/>
  <c r="F172" i="4" s="1"/>
  <c r="F173" i="4" s="1"/>
  <c r="F174" i="4" s="1"/>
  <c r="F175" i="4" s="1"/>
  <c r="F176" i="4" s="1"/>
  <c r="F177" i="4" s="1"/>
  <c r="F178" i="4" s="1"/>
  <c r="F179" i="4" s="1"/>
  <c r="F180" i="4" s="1"/>
  <c r="F181" i="4" s="1"/>
  <c r="F182" i="4" s="1"/>
  <c r="F183" i="4" s="1"/>
  <c r="F184" i="4" s="1"/>
  <c r="F185" i="4" s="1"/>
  <c r="F186" i="4" s="1"/>
  <c r="F187" i="4" s="1"/>
  <c r="F188" i="4" s="1"/>
  <c r="F189" i="4" s="1"/>
  <c r="F190" i="4" s="1"/>
  <c r="F191" i="4" s="1"/>
  <c r="F192" i="4" s="1"/>
  <c r="F193" i="4" s="1"/>
  <c r="F194" i="4" s="1"/>
  <c r="F195" i="4" s="1"/>
  <c r="F196" i="4" s="1"/>
  <c r="F197" i="4" s="1"/>
  <c r="F198" i="4" s="1"/>
  <c r="F199" i="4" s="1"/>
  <c r="F200" i="4" s="1"/>
  <c r="F201" i="4" s="1"/>
  <c r="F202" i="4" s="1"/>
  <c r="F203" i="4" s="1"/>
  <c r="F204" i="4" s="1"/>
  <c r="F205" i="4" s="1"/>
  <c r="F206" i="4" s="1"/>
  <c r="F207" i="4" s="1"/>
  <c r="F208" i="4" s="1"/>
  <c r="F209" i="4" s="1"/>
  <c r="F210" i="4" s="1"/>
  <c r="F211" i="4" s="1"/>
  <c r="F212" i="4" s="1"/>
  <c r="F213" i="4" s="1"/>
  <c r="F214" i="4" s="1"/>
  <c r="F215" i="4" s="1"/>
  <c r="F216" i="4" s="1"/>
  <c r="F217" i="4" s="1"/>
  <c r="F218" i="4" s="1"/>
  <c r="F219" i="4" s="1"/>
  <c r="F220" i="4" s="1"/>
  <c r="F221" i="4" s="1"/>
  <c r="F222" i="4" s="1"/>
  <c r="F223" i="4" s="1"/>
  <c r="F224" i="4" s="1"/>
  <c r="F225" i="4" s="1"/>
  <c r="F226" i="4" s="1"/>
  <c r="F227" i="4" s="1"/>
  <c r="F228" i="4" s="1"/>
  <c r="F229" i="4" s="1"/>
  <c r="F230" i="4" s="1"/>
  <c r="F231" i="4" s="1"/>
  <c r="F232" i="4" s="1"/>
  <c r="F233" i="4" s="1"/>
  <c r="F234" i="4" s="1"/>
  <c r="F235" i="4" s="1"/>
  <c r="F236" i="4" s="1"/>
  <c r="F237" i="4" s="1"/>
  <c r="F238" i="4" s="1"/>
  <c r="F239" i="4" s="1"/>
  <c r="F240" i="4" s="1"/>
  <c r="F241" i="4" s="1"/>
  <c r="F242" i="4" s="1"/>
  <c r="F243" i="4" s="1"/>
  <c r="F244" i="4" s="1"/>
  <c r="F245" i="4" s="1"/>
  <c r="F246" i="4" s="1"/>
  <c r="F247" i="4" s="1"/>
  <c r="F248" i="4" s="1"/>
  <c r="F249" i="4" s="1"/>
  <c r="F250" i="4" s="1"/>
  <c r="F251" i="4" s="1"/>
  <c r="F252" i="4" s="1"/>
  <c r="F253" i="4" s="1"/>
  <c r="F254" i="4" s="1"/>
  <c r="F255" i="4" s="1"/>
  <c r="F256" i="4" s="1"/>
  <c r="F257" i="4" s="1"/>
  <c r="F258" i="4" s="1"/>
  <c r="F259" i="4" s="1"/>
  <c r="F260" i="4" s="1"/>
  <c r="F261" i="4" s="1"/>
  <c r="F262" i="4" s="1"/>
  <c r="F263" i="4" s="1"/>
  <c r="F264" i="4" s="1"/>
  <c r="F265" i="4" s="1"/>
  <c r="F266" i="4" s="1"/>
  <c r="F267" i="4" s="1"/>
  <c r="F268" i="4" s="1"/>
  <c r="F269" i="4" s="1"/>
  <c r="F270" i="4" s="1"/>
  <c r="F271" i="4" s="1"/>
  <c r="F272" i="4" s="1"/>
  <c r="F273" i="4" s="1"/>
  <c r="F274" i="4" s="1"/>
  <c r="F275" i="4" s="1"/>
  <c r="F276" i="4" s="1"/>
  <c r="F277" i="4" s="1"/>
  <c r="F278" i="4" s="1"/>
  <c r="F279" i="4" s="1"/>
  <c r="F280" i="4" s="1"/>
  <c r="F281" i="4" s="1"/>
  <c r="F282" i="4" s="1"/>
  <c r="F283" i="4" s="1"/>
  <c r="F284" i="4" s="1"/>
  <c r="F285" i="4" s="1"/>
  <c r="F286" i="4" s="1"/>
  <c r="F287" i="4" s="1"/>
  <c r="F288" i="4" s="1"/>
  <c r="F289" i="4" s="1"/>
  <c r="F290" i="4" s="1"/>
  <c r="F291" i="4" s="1"/>
  <c r="F292" i="4" s="1"/>
  <c r="F293" i="4" s="1"/>
  <c r="F294" i="4" s="1"/>
  <c r="F295" i="4" s="1"/>
  <c r="F296" i="4" s="1"/>
  <c r="F297" i="4" s="1"/>
  <c r="F298" i="4" s="1"/>
  <c r="F299" i="4" s="1"/>
  <c r="F300" i="4" s="1"/>
  <c r="F301" i="4" s="1"/>
  <c r="F302" i="4" s="1"/>
  <c r="F303" i="4" s="1"/>
  <c r="F304" i="4" s="1"/>
  <c r="F305" i="4" s="1"/>
  <c r="F306" i="4" s="1"/>
  <c r="F307" i="4" s="1"/>
  <c r="F308" i="4" s="1"/>
  <c r="F309" i="4" s="1"/>
  <c r="F310" i="4" s="1"/>
  <c r="F311" i="4" s="1"/>
  <c r="F312" i="4" s="1"/>
  <c r="F313" i="4" s="1"/>
  <c r="F314" i="4" s="1"/>
  <c r="F315" i="4" s="1"/>
  <c r="F316" i="4" s="1"/>
  <c r="F317" i="4" s="1"/>
  <c r="F318" i="4" s="1"/>
  <c r="F319" i="4" s="1"/>
  <c r="F320" i="4" s="1"/>
  <c r="F321" i="4" s="1"/>
  <c r="F322" i="4" s="1"/>
  <c r="F323" i="4" s="1"/>
  <c r="F324" i="4" s="1"/>
  <c r="F325" i="4" s="1"/>
  <c r="F326" i="4" s="1"/>
  <c r="F327" i="4" s="1"/>
  <c r="F328" i="4" s="1"/>
  <c r="F329" i="4" s="1"/>
  <c r="F330" i="4" s="1"/>
  <c r="F331" i="4" s="1"/>
  <c r="F332" i="4" s="1"/>
  <c r="F333" i="4" s="1"/>
  <c r="F334" i="4" s="1"/>
  <c r="F335" i="4" s="1"/>
  <c r="F336" i="4" s="1"/>
  <c r="F337" i="4" s="1"/>
  <c r="F338" i="4" s="1"/>
  <c r="F339" i="4" s="1"/>
  <c r="F340" i="4" s="1"/>
  <c r="F341" i="4" s="1"/>
  <c r="F342" i="4" s="1"/>
  <c r="F343" i="4" s="1"/>
  <c r="F344" i="4" s="1"/>
  <c r="F345" i="4" s="1"/>
  <c r="F346" i="4" s="1"/>
  <c r="F347" i="4" s="1"/>
  <c r="F348" i="4" s="1"/>
  <c r="H4" i="4"/>
  <c r="C4" i="4"/>
  <c r="AO249" i="3"/>
  <c r="I249" i="3" l="1"/>
  <c r="K249" i="3"/>
  <c r="J249" i="3"/>
  <c r="AP249" i="3" s="1"/>
  <c r="I243" i="3"/>
  <c r="I238" i="3"/>
  <c r="I225" i="3"/>
  <c r="I218" i="3"/>
  <c r="I211" i="3"/>
  <c r="I204" i="3"/>
  <c r="I196" i="3"/>
  <c r="I190" i="3"/>
  <c r="I184" i="3"/>
  <c r="I178" i="3"/>
  <c r="I172" i="3"/>
  <c r="I166" i="3"/>
  <c r="I160" i="3"/>
  <c r="I150" i="3"/>
  <c r="I145" i="3"/>
  <c r="I132" i="3"/>
  <c r="I125" i="3"/>
  <c r="I118" i="3"/>
  <c r="I112" i="3"/>
  <c r="I100" i="3"/>
  <c r="I94" i="3"/>
  <c r="I88" i="3"/>
  <c r="I82" i="3"/>
  <c r="I76" i="3"/>
  <c r="I70" i="3"/>
  <c r="AQ100" i="3" l="1"/>
  <c r="AS100" i="3"/>
  <c r="AU100" i="3"/>
  <c r="AW100" i="3"/>
  <c r="BF125" i="3" l="1"/>
  <c r="BE125" i="3"/>
  <c r="BD125" i="3"/>
  <c r="BC125" i="3"/>
  <c r="BC100" i="3"/>
  <c r="A6" i="4"/>
  <c r="C6" i="4" s="1"/>
  <c r="A5" i="4"/>
  <c r="C5" i="4" s="1"/>
  <c r="A7" i="4" l="1"/>
  <c r="AP364" i="3"/>
  <c r="J364" i="3"/>
  <c r="I364" i="3"/>
  <c r="AO364" i="3" s="1"/>
  <c r="K358" i="3"/>
  <c r="AP358" i="3" s="1"/>
  <c r="I358" i="3"/>
  <c r="F358" i="3" s="1"/>
  <c r="AW302" i="3"/>
  <c r="AU302" i="3"/>
  <c r="AS302" i="3"/>
  <c r="AQ302" i="3"/>
  <c r="AP302" i="3"/>
  <c r="I302" i="3"/>
  <c r="F302" i="3" s="1"/>
  <c r="K289" i="3"/>
  <c r="J289" i="3"/>
  <c r="I289" i="3"/>
  <c r="AO289" i="3" s="1"/>
  <c r="AP282" i="3"/>
  <c r="I282" i="3"/>
  <c r="AO282" i="3" s="1"/>
  <c r="AP260" i="3"/>
  <c r="I260" i="3"/>
  <c r="AO260" i="3" s="1"/>
  <c r="K243" i="3"/>
  <c r="J243" i="3"/>
  <c r="AO243" i="3"/>
  <c r="K238" i="3"/>
  <c r="J238" i="3"/>
  <c r="AO238" i="3"/>
  <c r="K225" i="3"/>
  <c r="J225" i="3"/>
  <c r="AO225" i="3"/>
  <c r="AW218" i="3"/>
  <c r="AU218" i="3"/>
  <c r="AS218" i="3"/>
  <c r="AQ218" i="3"/>
  <c r="K218" i="3"/>
  <c r="J218" i="3"/>
  <c r="AO218" i="3"/>
  <c r="AW211" i="3"/>
  <c r="BF211" i="3" s="1"/>
  <c r="AU211" i="3"/>
  <c r="BE211" i="3" s="1"/>
  <c r="AS211" i="3"/>
  <c r="BD211" i="3" s="1"/>
  <c r="AQ211" i="3"/>
  <c r="BC211" i="3" s="1"/>
  <c r="AP211" i="3"/>
  <c r="BB211" i="3" s="1"/>
  <c r="AO211" i="3"/>
  <c r="BA211" i="3" s="1"/>
  <c r="AP204" i="3"/>
  <c r="BB204" i="3" s="1"/>
  <c r="AO204" i="3"/>
  <c r="BA204" i="3" s="1"/>
  <c r="AW196" i="3"/>
  <c r="AU196" i="3"/>
  <c r="AS196" i="3"/>
  <c r="AQ196" i="3"/>
  <c r="AP196" i="3"/>
  <c r="AO196" i="3"/>
  <c r="AP190" i="3"/>
  <c r="AO190" i="3"/>
  <c r="AP184" i="3"/>
  <c r="AO184" i="3"/>
  <c r="AP178" i="3"/>
  <c r="AO178" i="3"/>
  <c r="AP172" i="3"/>
  <c r="AO172" i="3"/>
  <c r="AP166" i="3"/>
  <c r="AO166" i="3"/>
  <c r="AP160" i="3"/>
  <c r="AO160" i="3"/>
  <c r="AP150" i="3"/>
  <c r="AO150" i="3"/>
  <c r="AP145" i="3"/>
  <c r="AO145" i="3"/>
  <c r="AP132" i="3"/>
  <c r="AO132" i="3"/>
  <c r="AP125" i="3"/>
  <c r="BB125" i="3" s="1"/>
  <c r="AO125" i="3"/>
  <c r="BA125" i="3" s="1"/>
  <c r="AP118" i="3"/>
  <c r="AO118" i="3"/>
  <c r="AP112" i="3"/>
  <c r="AO112" i="3"/>
  <c r="BF100" i="3"/>
  <c r="BE100" i="3"/>
  <c r="BD100" i="3"/>
  <c r="K100" i="3"/>
  <c r="AP100" i="3" s="1"/>
  <c r="BB100" i="3" s="1"/>
  <c r="AO100" i="3"/>
  <c r="BA100" i="3" s="1"/>
  <c r="AP94" i="3"/>
  <c r="K88" i="3"/>
  <c r="J88" i="3"/>
  <c r="AO88" i="3"/>
  <c r="K82" i="3"/>
  <c r="J82" i="3"/>
  <c r="AO82" i="3"/>
  <c r="K76" i="3"/>
  <c r="J76" i="3"/>
  <c r="AO76" i="3"/>
  <c r="K70" i="3"/>
  <c r="J70" i="3"/>
  <c r="AO70" i="3"/>
  <c r="EQ54" i="3"/>
  <c r="EP54" i="3"/>
  <c r="EO54" i="3"/>
  <c r="EN54" i="3"/>
  <c r="EM54" i="3"/>
  <c r="EL54" i="3"/>
  <c r="EK54" i="3"/>
  <c r="EJ54" i="3"/>
  <c r="EI54" i="3"/>
  <c r="EH54" i="3"/>
  <c r="EG54" i="3"/>
  <c r="EF54" i="3"/>
  <c r="EE54" i="3"/>
  <c r="ED54" i="3"/>
  <c r="EC54" i="3"/>
  <c r="EB54" i="3"/>
  <c r="ER54" i="3" s="1"/>
  <c r="BK50" i="3"/>
  <c r="BI42" i="3"/>
  <c r="BI41" i="3"/>
  <c r="BI40" i="3"/>
  <c r="BI39" i="3"/>
  <c r="BI38" i="3"/>
  <c r="BI37" i="3"/>
  <c r="BI36" i="3"/>
  <c r="BI35" i="3"/>
  <c r="BI34" i="3"/>
  <c r="BI33" i="3"/>
  <c r="BI32" i="3"/>
  <c r="BI31" i="3"/>
  <c r="BI30" i="3"/>
  <c r="BI29" i="3"/>
  <c r="BI28" i="3"/>
  <c r="BI27" i="3"/>
  <c r="BI26" i="3"/>
  <c r="BI25" i="3"/>
  <c r="BG25" i="3"/>
  <c r="BG26" i="3" s="1"/>
  <c r="BG27" i="3" s="1"/>
  <c r="BG28" i="3" s="1"/>
  <c r="BG29" i="3" s="1"/>
  <c r="BG30" i="3" s="1"/>
  <c r="BG31" i="3" s="1"/>
  <c r="BG32" i="3" s="1"/>
  <c r="BG33" i="3" s="1"/>
  <c r="BG34" i="3" s="1"/>
  <c r="BG35" i="3" s="1"/>
  <c r="BG36" i="3" s="1"/>
  <c r="BG37" i="3" s="1"/>
  <c r="BG38" i="3" s="1"/>
  <c r="BG39" i="3" s="1"/>
  <c r="BG40" i="3" s="1"/>
  <c r="BG41" i="3" s="1"/>
  <c r="BG42" i="3" s="1"/>
  <c r="BG43" i="3" s="1"/>
  <c r="F289" i="3" l="1"/>
  <c r="C7" i="4"/>
  <c r="A8" i="4"/>
  <c r="AP243" i="3"/>
  <c r="F282" i="3"/>
  <c r="F364" i="3"/>
  <c r="AP289" i="3"/>
  <c r="AP82" i="3"/>
  <c r="AP218" i="3"/>
  <c r="AP225" i="3"/>
  <c r="AP70" i="3"/>
  <c r="AP76" i="3"/>
  <c r="AP238" i="3"/>
  <c r="AP88" i="3"/>
  <c r="F260" i="3"/>
  <c r="AO302" i="3"/>
  <c r="AO358" i="3"/>
  <c r="AO94" i="3"/>
  <c r="C8" i="4" l="1"/>
  <c r="A9" i="4"/>
  <c r="A10" i="4" l="1"/>
  <c r="C9" i="4"/>
  <c r="A11" i="4" l="1"/>
  <c r="C10" i="4"/>
  <c r="A12" i="4" l="1"/>
  <c r="C11" i="4"/>
  <c r="A13" i="4" l="1"/>
  <c r="C12" i="4"/>
  <c r="A14" i="4" l="1"/>
  <c r="C13" i="4"/>
  <c r="A15" i="4" l="1"/>
  <c r="C14" i="4"/>
  <c r="A16" i="4" l="1"/>
  <c r="C15" i="4"/>
  <c r="A17" i="4" l="1"/>
  <c r="C16" i="4"/>
  <c r="A18" i="4" l="1"/>
  <c r="C17" i="4"/>
  <c r="A19" i="4" l="1"/>
  <c r="C18" i="4"/>
  <c r="A20" i="4" l="1"/>
  <c r="C19" i="4"/>
  <c r="A21" i="4" l="1"/>
  <c r="C20" i="4"/>
  <c r="A22" i="4" l="1"/>
  <c r="C21" i="4"/>
  <c r="A23" i="4" l="1"/>
  <c r="C22" i="4"/>
  <c r="A24" i="4" l="1"/>
  <c r="C23" i="4"/>
  <c r="A25" i="4" l="1"/>
  <c r="C24" i="4"/>
  <c r="A26" i="4" l="1"/>
  <c r="C25" i="4"/>
  <c r="A27" i="4" l="1"/>
  <c r="C26" i="4"/>
  <c r="A28" i="4" l="1"/>
  <c r="C27" i="4"/>
  <c r="A29" i="4" l="1"/>
  <c r="C28" i="4"/>
  <c r="A30" i="4" l="1"/>
  <c r="C29" i="4"/>
  <c r="A31" i="4" l="1"/>
  <c r="C30" i="4"/>
  <c r="A32" i="4" l="1"/>
  <c r="C31" i="4"/>
  <c r="A33" i="4" l="1"/>
  <c r="C32" i="4"/>
  <c r="A34" i="4" l="1"/>
  <c r="C33" i="4"/>
  <c r="A35" i="4" l="1"/>
  <c r="C34" i="4"/>
  <c r="A36" i="4" l="1"/>
  <c r="C35" i="4"/>
  <c r="A37" i="4" l="1"/>
  <c r="C36" i="4"/>
  <c r="A38" i="4" l="1"/>
  <c r="C37" i="4"/>
  <c r="A39" i="4" l="1"/>
  <c r="C38" i="4"/>
  <c r="A40" i="4" l="1"/>
  <c r="C39" i="4"/>
  <c r="A41" i="4" l="1"/>
  <c r="C40" i="4"/>
  <c r="A42" i="4" l="1"/>
  <c r="C41" i="4"/>
  <c r="A43" i="4" l="1"/>
  <c r="C42" i="4"/>
  <c r="A44" i="4" l="1"/>
  <c r="C43" i="4"/>
  <c r="A45" i="4" l="1"/>
  <c r="C44" i="4"/>
  <c r="A46" i="4" l="1"/>
  <c r="C45" i="4"/>
  <c r="A47" i="4" l="1"/>
  <c r="C46" i="4"/>
  <c r="A48" i="4" l="1"/>
  <c r="C47" i="4"/>
  <c r="A49" i="4" l="1"/>
  <c r="C48" i="4"/>
  <c r="A50" i="4" l="1"/>
  <c r="C49" i="4"/>
  <c r="A51" i="4" l="1"/>
  <c r="C50" i="4"/>
  <c r="A52" i="4" l="1"/>
  <c r="C51" i="4"/>
  <c r="A53" i="4" l="1"/>
  <c r="C52" i="4"/>
  <c r="A54" i="4" l="1"/>
  <c r="C53" i="4"/>
  <c r="A55" i="4" l="1"/>
  <c r="C54" i="4"/>
  <c r="A56" i="4" l="1"/>
  <c r="C55" i="4"/>
  <c r="A57" i="4" l="1"/>
  <c r="C56" i="4"/>
  <c r="A58" i="4" l="1"/>
  <c r="C57" i="4"/>
  <c r="A59" i="4" l="1"/>
  <c r="C58" i="4"/>
  <c r="A60" i="4" l="1"/>
  <c r="C59" i="4"/>
  <c r="A61" i="4" l="1"/>
  <c r="C60" i="4"/>
  <c r="A62" i="4" l="1"/>
  <c r="C61" i="4"/>
  <c r="A63" i="4" l="1"/>
  <c r="C62" i="4"/>
  <c r="A64" i="4" l="1"/>
  <c r="C63" i="4"/>
  <c r="A65" i="4" l="1"/>
  <c r="C64" i="4"/>
  <c r="A66" i="4" l="1"/>
  <c r="C65" i="4"/>
  <c r="A67" i="4" l="1"/>
  <c r="C66" i="4"/>
  <c r="A68" i="4" l="1"/>
  <c r="C67" i="4"/>
  <c r="A69" i="4" l="1"/>
  <c r="C68" i="4"/>
  <c r="A70" i="4" l="1"/>
  <c r="C69" i="4"/>
  <c r="A71" i="4" l="1"/>
  <c r="C70" i="4"/>
  <c r="A72" i="4" l="1"/>
  <c r="C71" i="4"/>
  <c r="A73" i="4" l="1"/>
  <c r="C72" i="4"/>
  <c r="A74" i="4" l="1"/>
  <c r="C73" i="4"/>
  <c r="A75" i="4" l="1"/>
  <c r="C74" i="4"/>
  <c r="A76" i="4" l="1"/>
  <c r="C75" i="4"/>
  <c r="C76" i="4" l="1"/>
  <c r="A77" i="4"/>
  <c r="A78" i="4" l="1"/>
  <c r="C77" i="4"/>
  <c r="A79" i="4" l="1"/>
  <c r="C78" i="4"/>
  <c r="A80" i="4" l="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C79" i="4"/>
</calcChain>
</file>

<file path=xl/sharedStrings.xml><?xml version="1.0" encoding="utf-8"?>
<sst xmlns="http://schemas.openxmlformats.org/spreadsheetml/2006/main" count="994" uniqueCount="278">
  <si>
    <t>RAM</t>
  </si>
  <si>
    <t>IRQ Cont</t>
  </si>
  <si>
    <t>CTRL</t>
  </si>
  <si>
    <t>ALU</t>
  </si>
  <si>
    <t>ALU-B1</t>
  </si>
  <si>
    <t>IRQ Clock</t>
  </si>
  <si>
    <t>MMU-B1</t>
  </si>
  <si>
    <t>0011</t>
  </si>
  <si>
    <t>BP</t>
  </si>
  <si>
    <t>MMU</t>
  </si>
  <si>
    <t>MMU-B3</t>
  </si>
  <si>
    <t>0101</t>
  </si>
  <si>
    <t>1000</t>
  </si>
  <si>
    <t>CS</t>
  </si>
  <si>
    <t>(8)</t>
  </si>
  <si>
    <t>RA</t>
  </si>
  <si>
    <t>0000 (0)</t>
  </si>
  <si>
    <t>R A M</t>
  </si>
  <si>
    <t>DIR</t>
  </si>
  <si>
    <t>1001</t>
  </si>
  <si>
    <t>SS</t>
  </si>
  <si>
    <t>(9)</t>
  </si>
  <si>
    <t>RB</t>
  </si>
  <si>
    <t>0001 (1)</t>
  </si>
  <si>
    <t>1010</t>
  </si>
  <si>
    <t>HS</t>
  </si>
  <si>
    <t>(10)</t>
  </si>
  <si>
    <t>RC</t>
  </si>
  <si>
    <t>0010 (2)</t>
  </si>
  <si>
    <t>Buffer de</t>
  </si>
  <si>
    <t>MMU-B2</t>
  </si>
  <si>
    <t>Traducción</t>
  </si>
  <si>
    <t>.</t>
  </si>
  <si>
    <t>1011</t>
  </si>
  <si>
    <t>DS</t>
  </si>
  <si>
    <t>(11)</t>
  </si>
  <si>
    <t>IP</t>
  </si>
  <si>
    <t>0011 (3)</t>
  </si>
  <si>
    <t>0100</t>
  </si>
  <si>
    <t>1100</t>
  </si>
  <si>
    <t>IPR</t>
  </si>
  <si>
    <t>(12)</t>
  </si>
  <si>
    <t>SP</t>
  </si>
  <si>
    <t>0100 (4)</t>
  </si>
  <si>
    <t>OUT</t>
  </si>
  <si>
    <t>A</t>
  </si>
  <si>
    <t>1101</t>
  </si>
  <si>
    <t>OI</t>
  </si>
  <si>
    <t>(13)</t>
  </si>
  <si>
    <t>HP</t>
  </si>
  <si>
    <t>0101 (5)</t>
  </si>
  <si>
    <t>B</t>
  </si>
  <si>
    <t>MEM-B2</t>
  </si>
  <si>
    <t>C</t>
  </si>
  <si>
    <t>0110 (6)</t>
  </si>
  <si>
    <t>0111</t>
  </si>
  <si>
    <t>D</t>
  </si>
  <si>
    <t>E</t>
  </si>
  <si>
    <t>IX</t>
  </si>
  <si>
    <t>0111 (7)</t>
  </si>
  <si>
    <t>F</t>
  </si>
  <si>
    <t>Tethis CPU</t>
  </si>
  <si>
    <t>IN</t>
  </si>
  <si>
    <t>MEM-B1</t>
  </si>
  <si>
    <t>0110</t>
  </si>
  <si>
    <t>ALU-B2</t>
  </si>
  <si>
    <t>0000</t>
  </si>
  <si>
    <t>0001</t>
  </si>
  <si>
    <t>ALU-B3</t>
  </si>
  <si>
    <t>0010</t>
  </si>
  <si>
    <t>CODIGO BINARIO DEL HARDWARE</t>
  </si>
  <si>
    <t>Buffer de traduccion</t>
  </si>
  <si>
    <t>OPERACIONES SEGURAS / INSEGURAS</t>
  </si>
  <si>
    <t>Cuando ocurre un cambio de proceso se debe respaldar el estado de la máquina, esto es, respaldar toda la CPU incluido el CP donde se quedó el proceso para poder restaurarlo. Sin embargo, no se pueden respaldar todos los buses del sistema. Si un proceso ejecutó instrucciones que enviaron valores a los buses, éstos se perderán durante el cambio de contexto, por ende se debe regresar el CP hasta la última instrucción "segura" que se realizó para volver a ejecutar las instrucciones que enviaron dichos datos a los buses. El registro OI del procesador  lleva el conteo de las operaciones inseguras y seguras, el HW simplemente suma el segundo bit de la instrucción al registro OI multiplicado por 2 o por 6 dependiendo de la longitud de cada micro instrucción,  y al momento de cambio de contexto poder disminuir el CP para que sea consistente. Las operaciones seguras suman 0 al OI porque su segundo bit siempre es 0, al contrario que las inseguras que siempre suman 1 x (2 o por 6) según corresponda.</t>
  </si>
  <si>
    <t>Byte</t>
  </si>
  <si>
    <t>4-bytes</t>
  </si>
  <si>
    <t>00000000</t>
  </si>
  <si>
    <t>codop</t>
  </si>
  <si>
    <t>orig</t>
  </si>
  <si>
    <t>dest</t>
  </si>
  <si>
    <t>dato</t>
  </si>
  <si>
    <t>A). El hardware lee una instrucción desde la memoria RAM y la coloca en el bufffer de traducción. Las instrucciones son de longitud variable.</t>
  </si>
  <si>
    <t>B). El primer byte del buffer de traducción marcado en rojo le indica al hardware que operación hacer (codop). Es la instrucción. Si el primer bit es 0 es una instruccion en modo no-kernel (usuario), si es un 1 es una instruccion en modo kernel. Si el segundo bit es 0 es una operacion segura, si es 1 es una operación insegura. Si el tercer bit es 1 la instrucción viene con un dato de 4 bytes (en color gris), y si es cero, la instrucción solo cuenta con 2 bytes, el rojo (codop), el origen y destino (amarillo y verde)</t>
  </si>
  <si>
    <t xml:space="preserve">C). El segundo byte se divide en dos nibbles, origen(color amarillo) y destino(color verde). </t>
  </si>
  <si>
    <t>Se espera que las operaciones que se realizan sobre los buses sean concretadas con escrituras a registros o a memoria para que se transformen en seguras, si se dejan intercaladas puede haber conflictos por lo inesperado de las interrupciones.</t>
  </si>
  <si>
    <t>D). Si la instruccion es de 6 bytes, los 4 bytes restantes son un dato representado por el color gris. Este dato guarda un número de punto flotante de 4 bytes en formato IEEE que puede representar una magnitud numérica o una dirección de memoria. Si dicho numero representa una dirección de memoria, el hardware trunca la parte fraccionaria para forzarlo a ser un entero, si es negativo obtiene su valor absoluto puesto que no hay direcciones negativas.</t>
  </si>
  <si>
    <t>E). Las instrucciones son de longitud variable. Son de 2 bytes si no contienen el dato, y son de 6 bytes si contienen el dato.</t>
  </si>
  <si>
    <t>MODO KERNEL</t>
  </si>
  <si>
    <t>El modo kernel se identifica por medio de la bandera 15 de la PSW, si es true, esta en modo kernel, si es false, esta en modo usuario. Si un proceso en modo usuario trata de ejecutar instrucciones en modo kernel se generara una violacion.</t>
  </si>
  <si>
    <t>CONTROL DE OPERACIONES INSEGURAS</t>
  </si>
  <si>
    <t>El objetivo es llevar la cuenta de que tanto se debe regresar el contador del programa ante un cambio de contexto debido a una interrupcion; como las instrucciones son de longitud variable es mas complicado, unas miden 2 bytes y otras 6, por lo que hay que obtener 2 datos: cuanto mide la instruccion y si es segura o insegura.</t>
  </si>
  <si>
    <t xml:space="preserve">Como ejemplo observe el  segmento de memoria que contiene 5 instrucciones (en hexadecimal), su </t>
  </si>
  <si>
    <t>CP</t>
  </si>
  <si>
    <t>®</t>
  </si>
  <si>
    <r>
      <t>I</t>
    </r>
    <r>
      <rPr>
        <vertAlign val="subscript"/>
        <sz val="11"/>
        <color theme="1"/>
        <rFont val="Courier New"/>
        <family val="3"/>
      </rPr>
      <t>1</t>
    </r>
  </si>
  <si>
    <t>Kernel, segura, 2 bytes</t>
  </si>
  <si>
    <t>correspondiente valor binario se encuentra a la derecha. Los 3 primeros bits del codop nos indican</t>
  </si>
  <si>
    <t>si la instruccion es modo kernel o usuaio, si es segura o insegura, y si su longitud es de 2 o 6 bytes.</t>
  </si>
  <si>
    <r>
      <t>I</t>
    </r>
    <r>
      <rPr>
        <vertAlign val="subscript"/>
        <sz val="11"/>
        <color theme="1"/>
        <rFont val="Courier New"/>
        <family val="3"/>
      </rPr>
      <t>2</t>
    </r>
  </si>
  <si>
    <t>Usuario, segura, 6 bytes</t>
  </si>
  <si>
    <t>Avance del programa y valores del CP y OI despues de ejecutar cada instruccion</t>
  </si>
  <si>
    <t>(L = longitud de instruccion S=el bit de segura o insegura)</t>
  </si>
  <si>
    <t>Instruccion</t>
  </si>
  <si>
    <t>Ciclo de ejecucion de instrucciones</t>
  </si>
  <si>
    <t>OI = S x (OI + S x L)</t>
  </si>
  <si>
    <r>
      <t>I</t>
    </r>
    <r>
      <rPr>
        <vertAlign val="subscript"/>
        <sz val="12"/>
        <color theme="1"/>
        <rFont val="Courier New"/>
        <family val="3"/>
      </rPr>
      <t>1</t>
    </r>
  </si>
  <si>
    <t>[Capta, CP=28] [Traduce S=0,  L=2] [Ejecuta]</t>
  </si>
  <si>
    <r>
      <t>I</t>
    </r>
    <r>
      <rPr>
        <vertAlign val="subscript"/>
        <sz val="11"/>
        <color theme="1"/>
        <rFont val="Courier New"/>
        <family val="3"/>
      </rPr>
      <t>3</t>
    </r>
  </si>
  <si>
    <t>Kernel, insegura, 6 bytes</t>
  </si>
  <si>
    <r>
      <t>I</t>
    </r>
    <r>
      <rPr>
        <vertAlign val="subscript"/>
        <sz val="12"/>
        <color theme="1"/>
        <rFont val="Courier New"/>
        <family val="3"/>
      </rPr>
      <t>2</t>
    </r>
  </si>
  <si>
    <t>[Capta, CP=34] [Traduce S=0,  L=6] [Ejecuta]</t>
  </si>
  <si>
    <r>
      <t>I</t>
    </r>
    <r>
      <rPr>
        <vertAlign val="subscript"/>
        <sz val="12"/>
        <color theme="1"/>
        <rFont val="Courier New"/>
        <family val="3"/>
      </rPr>
      <t>3</t>
    </r>
  </si>
  <si>
    <t>[Capta, CP=40] [Traduce S=1,  L=6] [Ejecuta]</t>
  </si>
  <si>
    <r>
      <t>I</t>
    </r>
    <r>
      <rPr>
        <vertAlign val="subscript"/>
        <sz val="12"/>
        <color theme="1"/>
        <rFont val="Courier New"/>
        <family val="3"/>
      </rPr>
      <t>4</t>
    </r>
  </si>
  <si>
    <t>[Capta, CP=42] [Traduce S=1,  L=2] [Ejecuta]</t>
  </si>
  <si>
    <r>
      <t>I</t>
    </r>
    <r>
      <rPr>
        <vertAlign val="subscript"/>
        <sz val="12"/>
        <color theme="1"/>
        <rFont val="Courier New"/>
        <family val="3"/>
      </rPr>
      <t>5</t>
    </r>
  </si>
  <si>
    <t>[Capta, CP=44] [Traduce S=0,  L=2] [Ejecuta]</t>
  </si>
  <si>
    <r>
      <t>I</t>
    </r>
    <r>
      <rPr>
        <vertAlign val="subscript"/>
        <sz val="11"/>
        <color theme="1"/>
        <rFont val="Courier New"/>
        <family val="3"/>
      </rPr>
      <t>4</t>
    </r>
  </si>
  <si>
    <t>Usuario, insegura, 2 bytes</t>
  </si>
  <si>
    <r>
      <t>I</t>
    </r>
    <r>
      <rPr>
        <vertAlign val="subscript"/>
        <sz val="11"/>
        <color theme="1"/>
        <rFont val="Courier New"/>
        <family val="3"/>
      </rPr>
      <t>5</t>
    </r>
  </si>
  <si>
    <t>Usuario, segura, 2 bytes</t>
  </si>
  <si>
    <t>ESCENARIOS DE EJECUCION</t>
  </si>
  <si>
    <t>CP = CP - OI</t>
  </si>
  <si>
    <t>a). El programa se interrumpe luego de la instruccion 1</t>
  </si>
  <si>
    <t>b). El programa se interrumpe luego de la instruccion 2</t>
  </si>
  <si>
    <t>c). El programa se interrumpe luego de la instruccion 3</t>
  </si>
  <si>
    <t>d). El programa se interrumpe luego de la instruccion 4</t>
  </si>
  <si>
    <t>e). El programa se interrumpe luego de la instruccion 5</t>
  </si>
  <si>
    <t>Para obtener los bits son necesarias rotaciones y operaciones &amp; y |</t>
  </si>
  <si>
    <t>Instrucción</t>
  </si>
  <si>
    <t>Orígen</t>
  </si>
  <si>
    <t>Destino</t>
  </si>
  <si>
    <t>Dato</t>
  </si>
  <si>
    <t>CONJUNTO ISA DE INSTRUCCIONES</t>
  </si>
  <si>
    <t>OPERACIÓN</t>
  </si>
  <si>
    <t>HEX</t>
  </si>
  <si>
    <t>DEC</t>
  </si>
  <si>
    <t>REG</t>
  </si>
  <si>
    <t xml:space="preserve">Mueve registro a registro. </t>
  </si>
  <si>
    <t>MUE_REG_REG</t>
  </si>
  <si>
    <t>&lt;== Modifique</t>
  </si>
  <si>
    <t>BUS</t>
  </si>
  <si>
    <t>Mueve el registro a bus. No son aceptables los buses ALU_B3, MMU_B3, MEM_B2.</t>
  </si>
  <si>
    <t>MUE_REG_BUS</t>
  </si>
  <si>
    <t>*</t>
  </si>
  <si>
    <t>MMU_B1</t>
  </si>
  <si>
    <t>Mueve bus a registro. Excepto el bus MMU_B3.</t>
  </si>
  <si>
    <t>MUE_BUS_REG</t>
  </si>
  <si>
    <t xml:space="preserve">Mueve bus a bus. El bus de destino no puede ALU_B3, MMU_B3 ni MEM_B2. El bus de origen no puede ser MMU_B3 ni MEM_B1. </t>
  </si>
  <si>
    <t>MUE_BUS_BUS</t>
  </si>
  <si>
    <t>ALU_B2</t>
  </si>
  <si>
    <t>Mueve el DATO al registro destino.</t>
  </si>
  <si>
    <t>NULO</t>
  </si>
  <si>
    <t>MUE_DATO_REG</t>
  </si>
  <si>
    <t>Mueve el DATO al bus de destino.</t>
  </si>
  <si>
    <t>00</t>
  </si>
  <si>
    <t>MUE_DATO_BUS</t>
  </si>
  <si>
    <t>Ejecuta suma en la ALU.</t>
  </si>
  <si>
    <t>ALU_SUM</t>
  </si>
  <si>
    <t>Ejecuta resta en la ALU.</t>
  </si>
  <si>
    <t>ALU_RES</t>
  </si>
  <si>
    <t>Ejecuta multiplicación en la ALU.</t>
  </si>
  <si>
    <t>ALU_MUL</t>
  </si>
  <si>
    <t>Ejecuta división en la ALU. Sí ocurre una división por cero se enciende la bandera cuatro además de la tres.</t>
  </si>
  <si>
    <t>ALU_DIV</t>
  </si>
  <si>
    <t>Si se esta en modo usuario y se accede a una direccion menor a la 999 la MMU marca una violacion de memoria y no hace nada.</t>
  </si>
  <si>
    <t xml:space="preserve">Pone en operación la MMU sumando las dos direcciones de entrada y colocando el resultado en el bus de salida. </t>
  </si>
  <si>
    <t>MMU_OPER</t>
  </si>
  <si>
    <t xml:space="preserve">Pone en operación la MMU sin sumar, haciendo el pase directo del bus de entrada MMU_B2 hacia el bus de salida MMU_B3. </t>
  </si>
  <si>
    <t>MMU_BY_PASS</t>
  </si>
  <si>
    <t>CTRL RAM</t>
  </si>
  <si>
    <t>ESCRIBE. La unidad de control de la RAM escribe a partir de la dirección proporcinada por MMU_B3 un byte del valor en MEM_B1.</t>
  </si>
  <si>
    <t>MEM_ESC_B</t>
  </si>
  <si>
    <t>ESCRIBE. La unidad de control de la RAM escribe a partir de la dirección proporcinada por MMU_B3 una palabra(2 bytes) del valor en MEM_B1.</t>
  </si>
  <si>
    <t>MEM_ESC_P</t>
  </si>
  <si>
    <t>ESCRIBE. La unidad de control de la RAM escribe a partir de la dirección proporcinada por MMU_B3 una doble palabra (4 bytes) del valor en MEM_B1.</t>
  </si>
  <si>
    <t>MEM_ESC_DP</t>
  </si>
  <si>
    <t>LEE. Lee un byte de la RAM a partir de la direccion proporcionada por MMU_B3 y el contenido lo coloca en MEM_B2.</t>
  </si>
  <si>
    <t>MEM_LECT_B</t>
  </si>
  <si>
    <t>LEE. Lee una palabra (2 bytes) de la RAM a partir de la direccion proporcionada por MMU_B3 y el contenido lo coloca en MEM_B2.</t>
  </si>
  <si>
    <t>MEM_LECT_P</t>
  </si>
  <si>
    <t>LEE. Lee una doble palabra (4 bytes) de la RAM a partir de la direccion proporcionada por MMU_B3 y el contenido lo coloca en MEM_B2.</t>
  </si>
  <si>
    <t>MEM_LECT_DP</t>
  </si>
  <si>
    <t>Toma el dato le suma el BP, va a esa direccion y obtiene su contenido, col él valida si IX esta entre 1 y ese valor, si no, genera una interrupción.</t>
  </si>
  <si>
    <t>BD</t>
  </si>
  <si>
    <t>FF</t>
  </si>
  <si>
    <t>VALIDA_IX</t>
  </si>
  <si>
    <t>Ninguna operación.</t>
  </si>
  <si>
    <t>NOP</t>
  </si>
  <si>
    <t>Vuelca la memoria a partir de la celda especificada en DATO.</t>
  </si>
  <si>
    <t>DUMP</t>
  </si>
  <si>
    <t>BAND</t>
  </si>
  <si>
    <t xml:space="preserve">Si la bandera especificada en el origen está encendida, copia el valor DATO al registro de destino. </t>
  </si>
  <si>
    <t>AA</t>
  </si>
  <si>
    <t>SBAND</t>
  </si>
  <si>
    <t xml:space="preserve">Compara el registro origen con respecto al registro destino y enciende las banderas de la PSW de la siguiente manera: </t>
  </si>
  <si>
    <t>COMP</t>
  </si>
  <si>
    <t>b0=true; si origen = destino</t>
  </si>
  <si>
    <t>b1=true; si origen &gt; destino</t>
  </si>
  <si>
    <t>b2=true; si origen &lt; destino</t>
  </si>
  <si>
    <t>b3=true; si origen &gt;= destino</t>
  </si>
  <si>
    <t>b4=true; si origen &lt;= destino</t>
  </si>
  <si>
    <t>b5=true; si origen &lt;&gt; destino</t>
  </si>
  <si>
    <t>Enciende la bandera especificada.</t>
  </si>
  <si>
    <t>BANDON</t>
  </si>
  <si>
    <t>B13</t>
  </si>
  <si>
    <t>Apaga la bandera especificada.</t>
  </si>
  <si>
    <t>BANDOFF</t>
  </si>
  <si>
    <t>B5</t>
  </si>
  <si>
    <t>CONTROL DE ENTRADA / SALIDA</t>
  </si>
  <si>
    <t>Invoca al modulo de E/S, origen y destino se unen al dato para tener 5 bytes en total que se dividen en dos palabras de 20 bits, para representar copia de datos de la dirección origen de 20 bits a la destino de 20 bits en la RAM (1 Mb de direcionamiento). Copia los bytes de la direccion de origen hasta que encuentra un &lt;EOT&gt; y los pone en la dirección destino. El módulo de entrada revisa el tamaño del destino almacenado en el primer byte (se supone que el destino es una variable de texto) y si lo rebasa trunca el volcado.</t>
  </si>
  <si>
    <t>MUE_MEM_ES</t>
  </si>
  <si>
    <t>Ej: Copiar de la dir 855327 a la 125263 se codifica haciendo las</t>
  </si>
  <si>
    <t xml:space="preserve">direcciones a 20 bits y uniendolas en 5 bytes mas el byte de </t>
  </si>
  <si>
    <t>la instrucción:</t>
  </si>
  <si>
    <t>855327 = 1101 00001101 00011111</t>
  </si>
  <si>
    <t>125263 = 0001 11101001 01001111</t>
  </si>
  <si>
    <t>entonces:</t>
  </si>
  <si>
    <r>
      <t xml:space="preserve">11100000 - </t>
    </r>
    <r>
      <rPr>
        <sz val="11"/>
        <color rgb="FF00B050"/>
        <rFont val="Calibri"/>
        <family val="2"/>
      </rPr>
      <t xml:space="preserve">1101 - 00001101 - 00011111 - </t>
    </r>
    <r>
      <rPr>
        <sz val="11"/>
        <color theme="1"/>
        <rFont val="Calibri"/>
        <family val="2"/>
      </rPr>
      <t>0001 - 11101001 - 01001111</t>
    </r>
  </si>
  <si>
    <t>Todo agrupado en 6 bytes es:</t>
  </si>
  <si>
    <t>11100000 - 11010000 - 11010001 - 11110001 - 11101001 - 01001111</t>
  </si>
  <si>
    <t>E0  D0  D1  F1  E9  4F</t>
  </si>
  <si>
    <t>* La separacion en java verla en E/S</t>
  </si>
  <si>
    <t>INSTRUCCIONES POSIBLES</t>
  </si>
  <si>
    <r>
      <t xml:space="preserve">Retorno de interrupcion. Cambia el valor del BP y el IP tomandolos de la memoria RAM: IP </t>
    </r>
    <r>
      <rPr>
        <sz val="9"/>
        <color theme="1"/>
        <rFont val="Symbol"/>
        <family val="1"/>
        <charset val="2"/>
      </rPr>
      <t>¬</t>
    </r>
    <r>
      <rPr>
        <sz val="9"/>
        <color theme="1"/>
        <rFont val="Calibri"/>
        <family val="2"/>
      </rPr>
      <t xml:space="preserve"> RAM[3], BP </t>
    </r>
    <r>
      <rPr>
        <sz val="9"/>
        <color theme="1"/>
        <rFont val="Symbol"/>
        <family val="1"/>
        <charset val="2"/>
      </rPr>
      <t>¬</t>
    </r>
    <r>
      <rPr>
        <sz val="9"/>
        <color theme="1"/>
        <rFont val="Calibri"/>
        <family val="2"/>
      </rPr>
      <t xml:space="preserve"> RAM[6]. Si previamente se colocan los valores adecuados en las celdas 3 y 6 de la RAM, cuando un proceso ejecute RETI se cedera el control a ese programa.</t>
    </r>
  </si>
  <si>
    <t>RETI</t>
  </si>
  <si>
    <t>Obtiene el ID del dispositivo especificado en origen y lo almacena en destino. El ID es la llave de la tabla de dispositivos del BIOS.</t>
  </si>
  <si>
    <t>ES_DISP_ID</t>
  </si>
  <si>
    <t>Envia una orden al modulo de E/S para obtener datos de un dispositivo(disco, teclado, red, etc).</t>
  </si>
  <si>
    <r>
      <t>0</t>
    </r>
    <r>
      <rPr>
        <sz val="9"/>
        <rFont val="Calibri"/>
        <family val="2"/>
      </rPr>
      <t>0</t>
    </r>
  </si>
  <si>
    <t>ES_PET</t>
  </si>
  <si>
    <t>La isntrucción utiliza origen para identificar el tipo de dispositivo, con base en el, se utiliza el resto de la</t>
  </si>
  <si>
    <t>instrucción (destino y dato) para codificar la informacion necesaria por el modulo de E/S que puede ser</t>
  </si>
  <si>
    <t>totalmente diferente para una petición de red, discos, teclado, etcétera.</t>
  </si>
  <si>
    <t>DISCO DURO, USB etc.</t>
  </si>
  <si>
    <t>Tipo de lectura o escritura</t>
  </si>
  <si>
    <t>De los 4 bytes los primeros 12 (4096 maximo) bytes a leer</t>
  </si>
  <si>
    <t>siguientes 20 (1 Mb) direccion origen o destino en la RAM</t>
  </si>
  <si>
    <t>Valores para disco dura y usb</t>
  </si>
  <si>
    <t>Nibble para dispositivo del BIOS hasta 16 dispositivos</t>
  </si>
  <si>
    <t>Lectura binaria al tamaño especificado</t>
  </si>
  <si>
    <t>Lectura binaria con fin de cadena</t>
  </si>
  <si>
    <t>Lectura binaria con fin de archivo</t>
  </si>
  <si>
    <t>Escritura binaria la tamaño especifico</t>
  </si>
  <si>
    <t>Para las cadenas hay que enviar una señal al modulo de E/S con direccion origen o destino para</t>
  </si>
  <si>
    <t>Da cero si and</t>
  </si>
  <si>
    <t>kernel</t>
  </si>
  <si>
    <t>que el modulo inicie una lectura desatendida de x numero de bytes hacia la memoria o de la memoria</t>
  </si>
  <si>
    <t>haca otra celda de memoria, o bien desde el teclado u otro dispositivo a</t>
  </si>
  <si>
    <t>una celda de memoria.</t>
  </si>
  <si>
    <t>Pensar si poner instrucciones de kernel que activen dispositivos de memoria</t>
  </si>
  <si>
    <t>Da 128 si and</t>
  </si>
  <si>
    <t>nokernel</t>
  </si>
  <si>
    <t>como el modulo de E/S</t>
  </si>
  <si>
    <t xml:space="preserve">Obtiene interrupción de la cola de interrupciones y la almacena en destino, si la cola está vacía de vuelve un severo que es equivalente a que si hubiera generado una interrupción del reloj. </t>
  </si>
  <si>
    <t>SACA_INT</t>
  </si>
  <si>
    <t>Con este and apago lo que quiera</t>
  </si>
  <si>
    <t>Genera una interrupcion para el sistema el registrode origen y el destino se concatenan para tener en total 8 bytes de los cuales los primeros 6 bits(64 int) para el número de interrupcion y los otros 58 bits para codificar los datos que requiera la rutina de servicio.</t>
  </si>
  <si>
    <t>INT</t>
  </si>
  <si>
    <t>ALU_B1</t>
  </si>
  <si>
    <t>01</t>
  </si>
  <si>
    <t>C8</t>
  </si>
  <si>
    <t>03</t>
  </si>
  <si>
    <t>MEM_B2</t>
  </si>
  <si>
    <t>20</t>
  </si>
  <si>
    <t>E0</t>
  </si>
  <si>
    <t>FC</t>
  </si>
  <si>
    <t>02</t>
  </si>
  <si>
    <t>E8</t>
  </si>
  <si>
    <t>04</t>
  </si>
  <si>
    <t>MEM_B1</t>
  </si>
  <si>
    <t>8A</t>
  </si>
  <si>
    <t>06</t>
  </si>
  <si>
    <t>FB</t>
  </si>
  <si>
    <t>05</t>
  </si>
  <si>
    <t>GETINT</t>
  </si>
  <si>
    <t>10</t>
  </si>
  <si>
    <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</si>
</sst>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font>
    <font>
      <sz val="9"/>
      <color theme="1"/>
      <name val="Calibri"/>
      <family val="2"/>
    </font>
    <font>
      <sz val="10"/>
      <color theme="1"/>
      <name val="Calibri"/>
      <family val="2"/>
    </font>
    <font>
      <b/>
      <sz val="9"/>
      <color theme="1"/>
      <name val="Calibri"/>
      <family val="2"/>
    </font>
    <font>
      <b/>
      <sz val="10"/>
      <color theme="1"/>
      <name val="Calibri"/>
      <family val="2"/>
    </font>
    <font>
      <b/>
      <sz val="18"/>
      <color theme="1"/>
      <name val="Calibri"/>
      <family val="2"/>
    </font>
    <font>
      <sz val="12"/>
      <color theme="1"/>
      <name val="Calibri"/>
      <family val="2"/>
    </font>
    <font>
      <sz val="10"/>
      <color theme="0"/>
      <name val="Calibri"/>
      <family val="2"/>
    </font>
    <font>
      <b/>
      <sz val="11"/>
      <color theme="1"/>
      <name val="Calibri"/>
      <family val="2"/>
    </font>
    <font>
      <sz val="11"/>
      <color theme="1"/>
      <name val="Symbol"/>
      <family val="1"/>
      <charset val="2"/>
    </font>
    <font>
      <sz val="11"/>
      <color theme="0"/>
      <name val="Calibri"/>
      <family val="2"/>
    </font>
    <font>
      <sz val="11"/>
      <color theme="1"/>
      <name val="Courier New"/>
      <family val="3"/>
    </font>
    <font>
      <vertAlign val="subscript"/>
      <sz val="11"/>
      <color theme="1"/>
      <name val="Courier New"/>
      <family val="3"/>
    </font>
    <font>
      <b/>
      <sz val="11"/>
      <color rgb="FF002060"/>
      <name val="Calibri"/>
      <family val="2"/>
    </font>
    <font>
      <b/>
      <sz val="12"/>
      <color theme="1"/>
      <name val="Calibri"/>
      <family val="2"/>
    </font>
    <font>
      <sz val="12"/>
      <color theme="1"/>
      <name val="Courier New"/>
      <family val="3"/>
    </font>
    <font>
      <vertAlign val="subscript"/>
      <sz val="12"/>
      <color theme="1"/>
      <name val="Courier New"/>
      <family val="3"/>
    </font>
    <font>
      <sz val="9"/>
      <color theme="0"/>
      <name val="Calibri"/>
      <family val="2"/>
    </font>
    <font>
      <b/>
      <sz val="20"/>
      <color theme="1"/>
      <name val="Calibri"/>
      <family val="2"/>
    </font>
    <font>
      <sz val="11"/>
      <color rgb="FFFF0000"/>
      <name val="Calibri"/>
      <family val="2"/>
    </font>
    <font>
      <sz val="11"/>
      <color rgb="FF00B050"/>
      <name val="Calibri"/>
      <family val="2"/>
    </font>
    <font>
      <sz val="11"/>
      <name val="Calibri"/>
      <family val="2"/>
    </font>
    <font>
      <sz val="9"/>
      <color theme="1"/>
      <name val="Symbol"/>
      <family val="1"/>
      <charset val="2"/>
    </font>
    <font>
      <sz val="9"/>
      <color rgb="FFFF0000"/>
      <name val="Calibri"/>
      <family val="2"/>
    </font>
    <font>
      <sz val="9"/>
      <name val="Calibri"/>
      <family val="2"/>
    </font>
  </fonts>
  <fills count="12">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00B0F0"/>
        <bgColor indexed="64"/>
      </patternFill>
    </fill>
  </fills>
  <borders count="61">
    <border>
      <left/>
      <right/>
      <top/>
      <bottom/>
      <diagonal/>
    </border>
    <border diagonalUp="1">
      <left/>
      <right/>
      <top/>
      <bottom/>
      <diagonal style="medium">
        <color indexed="64"/>
      </diagonal>
    </border>
    <border diagonalDown="1">
      <left style="medium">
        <color auto="1"/>
      </left>
      <right/>
      <top/>
      <bottom/>
      <diagonal style="medium">
        <color auto="1"/>
      </diagonal>
    </border>
    <border diagonalDown="1">
      <left/>
      <right/>
      <top/>
      <bottom/>
      <diagonal style="medium">
        <color indexed="64"/>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auto="1"/>
      </top>
      <bottom style="thin">
        <color auto="1"/>
      </bottom>
      <diagonal/>
    </border>
    <border>
      <left style="thin">
        <color indexed="64"/>
      </left>
      <right style="thin">
        <color indexed="64"/>
      </right>
      <top/>
      <bottom/>
      <diagonal/>
    </border>
    <border>
      <left style="medium">
        <color indexed="64"/>
      </left>
      <right/>
      <top/>
      <bottom/>
      <diagonal/>
    </border>
    <border>
      <left/>
      <right style="dotted">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top/>
      <bottom style="dotted">
        <color indexed="64"/>
      </bottom>
      <diagonal/>
    </border>
    <border>
      <left style="dotted">
        <color indexed="64"/>
      </left>
      <right/>
      <top style="dotted">
        <color indexed="64"/>
      </top>
      <bottom/>
      <diagonal/>
    </border>
    <border>
      <left/>
      <right style="medium">
        <color indexed="64"/>
      </right>
      <top/>
      <bottom/>
      <diagonal/>
    </border>
    <border diagonalDown="1">
      <left/>
      <right/>
      <top style="medium">
        <color indexed="64"/>
      </top>
      <bottom/>
      <diagonal style="medium">
        <color indexed="64"/>
      </diagonal>
    </border>
    <border diagonalUp="1">
      <left/>
      <right/>
      <top style="medium">
        <color indexed="64"/>
      </top>
      <bottom/>
      <diagonal style="medium">
        <color indexed="64"/>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diagonalUp="1">
      <left style="medium">
        <color auto="1"/>
      </left>
      <right/>
      <top/>
      <bottom/>
      <diagonal style="medium">
        <color auto="1"/>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right style="thin">
        <color auto="1"/>
      </right>
      <top style="thin">
        <color auto="1"/>
      </top>
      <bottom/>
      <diagonal/>
    </border>
    <border>
      <left style="dotted">
        <color indexed="64"/>
      </left>
      <right style="dotted">
        <color indexed="64"/>
      </right>
      <top style="thin">
        <color indexed="64"/>
      </top>
      <bottom style="thin">
        <color indexed="64"/>
      </bottom>
      <diagonal/>
    </border>
    <border>
      <left/>
      <right style="thin">
        <color auto="1"/>
      </right>
      <top/>
      <bottom/>
      <diagonal/>
    </border>
    <border>
      <left/>
      <right/>
      <top/>
      <bottom style="thin">
        <color auto="1"/>
      </bottom>
      <diagonal/>
    </border>
    <border>
      <left style="thin">
        <color auto="1"/>
      </left>
      <right/>
      <top/>
      <bottom/>
      <diagonal/>
    </border>
    <border>
      <left style="thin">
        <color indexed="64"/>
      </left>
      <right style="thin">
        <color indexed="64"/>
      </right>
      <top/>
      <bottom style="dotted">
        <color auto="1"/>
      </bottom>
      <diagonal/>
    </border>
    <border>
      <left/>
      <right/>
      <top/>
      <bottom style="dotted">
        <color auto="1"/>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dotted">
        <color indexed="64"/>
      </top>
      <bottom style="thin">
        <color indexed="64"/>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style="medium">
        <color indexed="64"/>
      </top>
      <bottom style="dotted">
        <color indexed="64"/>
      </bottom>
      <diagonal/>
    </border>
    <border>
      <left style="thin">
        <color indexed="64"/>
      </left>
      <right style="thin">
        <color indexed="64"/>
      </right>
      <top style="medium">
        <color indexed="64"/>
      </top>
      <bottom style="dotted">
        <color indexed="64"/>
      </bottom>
      <diagonal/>
    </border>
    <border>
      <left style="thin">
        <color indexed="64"/>
      </left>
      <right style="thin">
        <color indexed="64"/>
      </right>
      <top style="medium">
        <color indexed="64"/>
      </top>
      <bottom/>
      <diagonal/>
    </border>
    <border>
      <left style="thin">
        <color indexed="64"/>
      </left>
      <right style="thin">
        <color indexed="64"/>
      </right>
      <top style="dotted">
        <color indexed="64"/>
      </top>
      <bottom/>
      <diagonal/>
    </border>
    <border>
      <left/>
      <right style="dotted">
        <color auto="1"/>
      </right>
      <top style="thin">
        <color auto="1"/>
      </top>
      <bottom style="thin">
        <color auto="1"/>
      </bottom>
      <diagonal/>
    </border>
    <border>
      <left style="thin">
        <color indexed="64"/>
      </left>
      <right style="dotted">
        <color auto="1"/>
      </right>
      <top style="thin">
        <color auto="1"/>
      </top>
      <bottom/>
      <diagonal/>
    </border>
    <border>
      <left/>
      <right style="dotted">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tted">
        <color auto="1"/>
      </left>
      <right/>
      <top/>
      <bottom/>
      <diagonal/>
    </border>
  </borders>
  <cellStyleXfs count="2">
    <xf numFmtId="0" fontId="0" fillId="0" borderId="0"/>
    <xf numFmtId="0" fontId="1" fillId="0" borderId="0"/>
  </cellStyleXfs>
  <cellXfs count="289">
    <xf numFmtId="0" fontId="0" fillId="0" borderId="0" xfId="0"/>
    <xf numFmtId="0" fontId="1" fillId="0" borderId="0" xfId="1"/>
    <xf numFmtId="0" fontId="1" fillId="0" borderId="4" xfId="1" applyBorder="1"/>
    <xf numFmtId="0" fontId="1" fillId="0" borderId="5" xfId="1" applyBorder="1"/>
    <xf numFmtId="0" fontId="1" fillId="0" borderId="6" xfId="1" applyBorder="1"/>
    <xf numFmtId="0" fontId="1" fillId="0" borderId="7" xfId="1" applyBorder="1"/>
    <xf numFmtId="0" fontId="1" fillId="0" borderId="0" xfId="1" applyBorder="1"/>
    <xf numFmtId="0" fontId="1" fillId="0" borderId="8" xfId="1" applyBorder="1"/>
    <xf numFmtId="0" fontId="1" fillId="0" borderId="9" xfId="1" applyBorder="1"/>
    <xf numFmtId="0" fontId="1" fillId="0" borderId="10" xfId="1" applyBorder="1"/>
    <xf numFmtId="0" fontId="1" fillId="0" borderId="11" xfId="1" applyBorder="1"/>
    <xf numFmtId="0" fontId="1" fillId="0" borderId="12" xfId="1" applyBorder="1"/>
    <xf numFmtId="0" fontId="1" fillId="0" borderId="13" xfId="1" applyBorder="1"/>
    <xf numFmtId="0" fontId="1" fillId="0" borderId="14" xfId="1" applyBorder="1"/>
    <xf numFmtId="0" fontId="1" fillId="0" borderId="17" xfId="1" applyBorder="1"/>
    <xf numFmtId="0" fontId="1" fillId="0" borderId="18" xfId="1" applyBorder="1"/>
    <xf numFmtId="0" fontId="1" fillId="0" borderId="19" xfId="1" applyBorder="1"/>
    <xf numFmtId="0" fontId="1" fillId="0" borderId="5" xfId="1" applyBorder="1" applyAlignment="1">
      <alignment horizontal="center"/>
    </xf>
    <xf numFmtId="0" fontId="1" fillId="0" borderId="20" xfId="1" applyBorder="1"/>
    <xf numFmtId="0" fontId="1" fillId="0" borderId="21" xfId="1" applyBorder="1"/>
    <xf numFmtId="0" fontId="1" fillId="0" borderId="22" xfId="1" applyBorder="1"/>
    <xf numFmtId="0" fontId="1" fillId="0" borderId="0" xfId="1" applyBorder="1" applyAlignment="1">
      <alignment horizontal="center"/>
    </xf>
    <xf numFmtId="0" fontId="1" fillId="0" borderId="23" xfId="1" applyBorder="1"/>
    <xf numFmtId="0" fontId="1" fillId="0" borderId="21" xfId="1" applyBorder="1" applyAlignment="1">
      <alignment horizontal="center"/>
    </xf>
    <xf numFmtId="0" fontId="2" fillId="0" borderId="9" xfId="1" applyFont="1" applyBorder="1" applyAlignment="1">
      <alignment horizontal="center" vertical="center"/>
    </xf>
    <xf numFmtId="0" fontId="2" fillId="0" borderId="0" xfId="1" applyFont="1" applyBorder="1" applyAlignment="1">
      <alignment horizontal="center" vertical="center"/>
    </xf>
    <xf numFmtId="0" fontId="2" fillId="0" borderId="14" xfId="1" applyFont="1" applyBorder="1" applyAlignment="1">
      <alignment horizontal="center" vertical="center"/>
    </xf>
    <xf numFmtId="0" fontId="1" fillId="0" borderId="25" xfId="1" applyBorder="1"/>
    <xf numFmtId="0" fontId="1" fillId="0" borderId="26" xfId="1" applyBorder="1"/>
    <xf numFmtId="0" fontId="1" fillId="0" borderId="27" xfId="1" applyBorder="1"/>
    <xf numFmtId="0" fontId="1" fillId="0" borderId="28" xfId="1" applyBorder="1"/>
    <xf numFmtId="0" fontId="1" fillId="0" borderId="29" xfId="1" applyBorder="1"/>
    <xf numFmtId="0" fontId="1" fillId="0" borderId="30" xfId="1" applyBorder="1"/>
    <xf numFmtId="0" fontId="1" fillId="0" borderId="31" xfId="1" applyBorder="1"/>
    <xf numFmtId="0" fontId="1" fillId="0" borderId="32" xfId="1" applyBorder="1"/>
    <xf numFmtId="0" fontId="1" fillId="0" borderId="33" xfId="1" applyBorder="1"/>
    <xf numFmtId="0" fontId="1" fillId="0" borderId="34" xfId="1" applyBorder="1"/>
    <xf numFmtId="0" fontId="2" fillId="0" borderId="0" xfId="1" applyFont="1"/>
    <xf numFmtId="0" fontId="1" fillId="0" borderId="35" xfId="1" applyBorder="1"/>
    <xf numFmtId="0" fontId="1" fillId="0" borderId="36" xfId="1" applyBorder="1"/>
    <xf numFmtId="0" fontId="1" fillId="0" borderId="37" xfId="1" applyBorder="1"/>
    <xf numFmtId="0" fontId="1" fillId="0" borderId="38" xfId="1" applyBorder="1"/>
    <xf numFmtId="0" fontId="1" fillId="0" borderId="39" xfId="1" applyBorder="1"/>
    <xf numFmtId="0" fontId="1" fillId="0" borderId="0" xfId="1" applyAlignment="1"/>
    <xf numFmtId="0" fontId="1" fillId="0" borderId="14" xfId="1" applyBorder="1" applyAlignment="1"/>
    <xf numFmtId="0" fontId="2" fillId="0" borderId="0" xfId="1" applyFont="1" applyAlignment="1">
      <alignment horizontal="center" vertical="center"/>
    </xf>
    <xf numFmtId="0" fontId="1" fillId="0" borderId="9" xfId="1" applyBorder="1" applyAlignment="1"/>
    <xf numFmtId="0" fontId="1" fillId="0" borderId="40" xfId="1" applyBorder="1"/>
    <xf numFmtId="0" fontId="1" fillId="0" borderId="41" xfId="1" applyBorder="1"/>
    <xf numFmtId="0" fontId="1" fillId="0" borderId="42" xfId="1" applyBorder="1"/>
    <xf numFmtId="0" fontId="3" fillId="0" borderId="43" xfId="1" applyFont="1" applyBorder="1" applyAlignment="1">
      <alignment horizontal="center" vertical="center"/>
    </xf>
    <xf numFmtId="0" fontId="3" fillId="0" borderId="0" xfId="1" applyFont="1" applyBorder="1" applyAlignment="1">
      <alignment vertical="center"/>
    </xf>
    <xf numFmtId="0" fontId="3" fillId="0" borderId="0" xfId="1" quotePrefix="1" applyFont="1" applyBorder="1" applyAlignment="1">
      <alignment horizontal="right" vertical="center"/>
    </xf>
    <xf numFmtId="0" fontId="3" fillId="0" borderId="0" xfId="1" quotePrefix="1" applyFont="1" applyBorder="1" applyAlignment="1">
      <alignment vertical="center"/>
    </xf>
    <xf numFmtId="0" fontId="1" fillId="0" borderId="44" xfId="1" applyBorder="1"/>
    <xf numFmtId="0" fontId="1" fillId="0" borderId="43" xfId="1" applyBorder="1" applyAlignment="1">
      <alignment horizontal="center" vertical="center"/>
    </xf>
    <xf numFmtId="0" fontId="1" fillId="0" borderId="0" xfId="1" applyBorder="1" applyAlignment="1">
      <alignment horizontal="center" vertical="center"/>
    </xf>
    <xf numFmtId="0" fontId="2" fillId="0" borderId="0" xfId="1" applyFont="1" applyAlignment="1">
      <alignment vertical="center"/>
    </xf>
    <xf numFmtId="0" fontId="1" fillId="0" borderId="45" xfId="1" applyBorder="1"/>
    <xf numFmtId="0" fontId="1" fillId="2" borderId="17" xfId="1" applyFill="1" applyBorder="1"/>
    <xf numFmtId="0" fontId="1" fillId="2" borderId="7" xfId="1" applyFill="1" applyBorder="1"/>
    <xf numFmtId="0" fontId="1" fillId="3" borderId="17" xfId="1" applyFill="1" applyBorder="1"/>
    <xf numFmtId="0" fontId="1" fillId="3" borderId="7" xfId="1" applyFill="1" applyBorder="1"/>
    <xf numFmtId="0" fontId="1" fillId="4" borderId="17" xfId="1" applyFill="1" applyBorder="1"/>
    <xf numFmtId="0" fontId="1" fillId="4" borderId="18" xfId="1" applyFill="1" applyBorder="1"/>
    <xf numFmtId="0" fontId="1" fillId="5" borderId="17" xfId="1" applyFill="1" applyBorder="1"/>
    <xf numFmtId="0" fontId="1" fillId="5" borderId="7" xfId="1" applyFill="1" applyBorder="1"/>
    <xf numFmtId="0" fontId="1" fillId="5" borderId="18" xfId="1" applyFill="1" applyBorder="1"/>
    <xf numFmtId="0" fontId="1" fillId="0" borderId="46" xfId="1" applyBorder="1"/>
    <xf numFmtId="0" fontId="1" fillId="0" borderId="47" xfId="1" applyBorder="1"/>
    <xf numFmtId="0" fontId="1" fillId="0" borderId="31" xfId="1" applyBorder="1" applyAlignment="1">
      <alignment horizontal="center"/>
    </xf>
    <xf numFmtId="0" fontId="1" fillId="0" borderId="48" xfId="1" applyBorder="1"/>
    <xf numFmtId="0" fontId="1" fillId="0" borderId="49" xfId="1" applyBorder="1"/>
    <xf numFmtId="0" fontId="1" fillId="2" borderId="40" xfId="1" applyFill="1" applyBorder="1"/>
    <xf numFmtId="0" fontId="2" fillId="0" borderId="7" xfId="1" applyFont="1" applyBorder="1" applyAlignment="1">
      <alignment vertical="center"/>
    </xf>
    <xf numFmtId="0" fontId="1" fillId="2" borderId="42" xfId="1" applyFill="1" applyBorder="1"/>
    <xf numFmtId="0" fontId="1" fillId="0" borderId="30" xfId="1" applyBorder="1" applyAlignment="1">
      <alignment horizontal="center"/>
    </xf>
    <xf numFmtId="0" fontId="2" fillId="0" borderId="31" xfId="1" applyFont="1" applyBorder="1"/>
    <xf numFmtId="0" fontId="1" fillId="0" borderId="50" xfId="1" applyBorder="1"/>
    <xf numFmtId="0" fontId="1" fillId="0" borderId="51" xfId="1" applyBorder="1"/>
    <xf numFmtId="0" fontId="1" fillId="0" borderId="52" xfId="1" applyBorder="1"/>
    <xf numFmtId="0" fontId="1" fillId="0" borderId="53" xfId="1" applyBorder="1"/>
    <xf numFmtId="0" fontId="1" fillId="0" borderId="32" xfId="1" applyBorder="1" applyAlignment="1">
      <alignment horizontal="center"/>
    </xf>
    <xf numFmtId="0" fontId="1" fillId="0" borderId="54" xfId="1" applyBorder="1"/>
    <xf numFmtId="0" fontId="1" fillId="0" borderId="55" xfId="1" applyBorder="1"/>
    <xf numFmtId="0" fontId="1" fillId="0" borderId="56" xfId="1" applyBorder="1"/>
    <xf numFmtId="0" fontId="1" fillId="0" borderId="30" xfId="1" applyBorder="1" applyAlignment="1"/>
    <xf numFmtId="0" fontId="6" fillId="0" borderId="0" xfId="1" applyFont="1"/>
    <xf numFmtId="0" fontId="1" fillId="0" borderId="0" xfId="1" applyAlignment="1">
      <alignment horizontal="center"/>
    </xf>
    <xf numFmtId="0" fontId="8" fillId="2" borderId="43" xfId="1" quotePrefix="1" applyFont="1" applyFill="1" applyBorder="1" applyAlignment="1">
      <alignment horizontal="center" vertical="center"/>
    </xf>
    <xf numFmtId="0" fontId="2" fillId="3" borderId="43" xfId="1" quotePrefix="1" applyFont="1" applyFill="1" applyBorder="1" applyAlignment="1">
      <alignment horizontal="center" vertical="center"/>
    </xf>
    <xf numFmtId="0" fontId="2" fillId="4" borderId="43" xfId="1" quotePrefix="1" applyFont="1" applyFill="1" applyBorder="1" applyAlignment="1">
      <alignment horizontal="center" vertical="center"/>
    </xf>
    <xf numFmtId="0" fontId="2" fillId="5" borderId="17" xfId="1" quotePrefix="1" applyFont="1" applyFill="1" applyBorder="1" applyAlignment="1">
      <alignment horizontal="left" vertical="center"/>
    </xf>
    <xf numFmtId="0" fontId="2" fillId="5" borderId="7" xfId="1" applyFont="1" applyFill="1" applyBorder="1" applyAlignment="1">
      <alignment horizontal="center" vertical="center"/>
    </xf>
    <xf numFmtId="0" fontId="2" fillId="5" borderId="18" xfId="1" applyFont="1" applyFill="1" applyBorder="1" applyAlignment="1">
      <alignment horizontal="center" vertical="center"/>
    </xf>
    <xf numFmtId="0" fontId="2" fillId="5" borderId="17" xfId="1" applyFont="1" applyFill="1" applyBorder="1" applyAlignment="1">
      <alignment horizontal="center" vertical="center"/>
    </xf>
    <xf numFmtId="0" fontId="1" fillId="0" borderId="0" xfId="1" applyFont="1" applyAlignment="1">
      <alignment horizontal="center"/>
    </xf>
    <xf numFmtId="0" fontId="7" fillId="0" borderId="0" xfId="1" applyFont="1" applyAlignment="1">
      <alignment wrapText="1"/>
    </xf>
    <xf numFmtId="0" fontId="7" fillId="0" borderId="0" xfId="1" applyFont="1" applyAlignment="1">
      <alignment vertical="top" wrapText="1"/>
    </xf>
    <xf numFmtId="0" fontId="6" fillId="0" borderId="0" xfId="1" applyFont="1" applyAlignment="1">
      <alignment vertical="top"/>
    </xf>
    <xf numFmtId="0" fontId="7" fillId="0" borderId="0" xfId="1" applyFont="1" applyAlignment="1">
      <alignment horizontal="left" vertical="top" wrapText="1"/>
    </xf>
    <xf numFmtId="0" fontId="1" fillId="0" borderId="0" xfId="1" applyFont="1" applyAlignment="1">
      <alignment horizontal="left" vertical="top" wrapText="1"/>
    </xf>
    <xf numFmtId="0" fontId="1" fillId="0" borderId="0" xfId="1" applyBorder="1" applyAlignment="1">
      <alignment vertical="center"/>
    </xf>
    <xf numFmtId="0" fontId="1" fillId="0" borderId="0" xfId="1" applyAlignment="1">
      <alignment vertical="center"/>
    </xf>
    <xf numFmtId="0" fontId="6" fillId="0" borderId="0" xfId="1" applyFont="1" applyAlignment="1">
      <alignment vertical="center"/>
    </xf>
    <xf numFmtId="0" fontId="7" fillId="0" borderId="0" xfId="1" applyFont="1" applyAlignment="1">
      <alignment vertical="center" wrapText="1"/>
    </xf>
    <xf numFmtId="0" fontId="14" fillId="2" borderId="0" xfId="1" applyFont="1" applyFill="1" applyAlignment="1">
      <alignment horizontal="left" vertical="top" wrapText="1"/>
    </xf>
    <xf numFmtId="0" fontId="11" fillId="2" borderId="0" xfId="1" applyFont="1" applyFill="1" applyAlignment="1">
      <alignment horizontal="left" vertical="top" wrapText="1"/>
    </xf>
    <xf numFmtId="0" fontId="1" fillId="3" borderId="0" xfId="1" applyFont="1" applyFill="1" applyAlignment="1">
      <alignment horizontal="left" vertical="top" wrapText="1"/>
    </xf>
    <xf numFmtId="0" fontId="1" fillId="4" borderId="0" xfId="1" applyFont="1" applyFill="1" applyAlignment="1">
      <alignment horizontal="left" vertical="top" wrapText="1"/>
    </xf>
    <xf numFmtId="0" fontId="1" fillId="5" borderId="0" xfId="1" applyFont="1" applyFill="1" applyAlignment="1">
      <alignment horizontal="left" vertical="top" wrapText="1"/>
    </xf>
    <xf numFmtId="0" fontId="1" fillId="0" borderId="0" xfId="1" applyFont="1" applyAlignment="1">
      <alignment vertical="top" wrapText="1"/>
    </xf>
    <xf numFmtId="0" fontId="1" fillId="0" borderId="0" xfId="1" applyFont="1"/>
    <xf numFmtId="0" fontId="16" fillId="0" borderId="0" xfId="1" quotePrefix="1" applyFont="1" applyAlignment="1">
      <alignment horizontal="left" vertical="top" wrapText="1"/>
    </xf>
    <xf numFmtId="0" fontId="7" fillId="0" borderId="0" xfId="1" applyFont="1" applyAlignment="1">
      <alignment horizontal="left" wrapText="1"/>
    </xf>
    <xf numFmtId="0" fontId="1" fillId="2" borderId="43" xfId="1" applyFill="1" applyBorder="1"/>
    <xf numFmtId="0" fontId="1" fillId="3" borderId="43" xfId="1" applyFill="1" applyBorder="1"/>
    <xf numFmtId="0" fontId="1" fillId="4" borderId="43" xfId="1" applyFill="1" applyBorder="1"/>
    <xf numFmtId="0" fontId="1" fillId="5" borderId="43" xfId="1" applyFill="1" applyBorder="1"/>
    <xf numFmtId="0" fontId="6" fillId="0" borderId="0" xfId="1" applyFont="1" applyAlignment="1">
      <alignment horizontal="left" vertical="center"/>
    </xf>
    <xf numFmtId="0" fontId="2" fillId="0" borderId="31" xfId="1" applyFont="1" applyBorder="1" applyAlignment="1">
      <alignment horizontal="center" vertical="center"/>
    </xf>
    <xf numFmtId="0" fontId="1" fillId="0" borderId="0" xfId="1" applyAlignment="1">
      <alignment horizontal="center" vertical="center"/>
    </xf>
    <xf numFmtId="0" fontId="8" fillId="2" borderId="43" xfId="1" applyFont="1" applyFill="1" applyBorder="1" applyAlignment="1">
      <alignment horizontal="center" vertical="center"/>
    </xf>
    <xf numFmtId="0" fontId="2" fillId="3" borderId="43" xfId="1" applyFont="1" applyFill="1" applyBorder="1" applyAlignment="1">
      <alignment horizontal="center" vertical="center"/>
    </xf>
    <xf numFmtId="0" fontId="2" fillId="4" borderId="43" xfId="1" applyFont="1" applyFill="1" applyBorder="1" applyAlignment="1">
      <alignment horizontal="center" vertical="center"/>
    </xf>
    <xf numFmtId="0" fontId="0" fillId="0" borderId="0" xfId="0" applyBorder="1" applyAlignment="1">
      <alignment vertical="center"/>
    </xf>
    <xf numFmtId="0" fontId="3" fillId="10" borderId="43" xfId="1" applyFont="1" applyFill="1" applyBorder="1" applyAlignment="1">
      <alignment horizontal="center" vertical="center"/>
    </xf>
    <xf numFmtId="0" fontId="3" fillId="0" borderId="0" xfId="1" applyFont="1" applyAlignment="1">
      <alignment horizontal="left" vertical="center"/>
    </xf>
    <xf numFmtId="0" fontId="2" fillId="0" borderId="0" xfId="1" applyFont="1" applyBorder="1" applyAlignment="1">
      <alignment horizontal="left" vertical="center" wrapText="1"/>
    </xf>
    <xf numFmtId="0" fontId="18" fillId="0" borderId="0" xfId="1" applyFont="1" applyFill="1" applyBorder="1" applyAlignment="1">
      <alignment horizontal="center" vertical="center"/>
    </xf>
    <xf numFmtId="0" fontId="2" fillId="0" borderId="0" xfId="1" applyFont="1" applyFill="1" applyBorder="1" applyAlignment="1">
      <alignment horizontal="center" vertical="center"/>
    </xf>
    <xf numFmtId="0" fontId="2" fillId="0" borderId="0" xfId="1" applyFont="1" applyBorder="1" applyAlignment="1">
      <alignment vertical="center" wrapText="1"/>
    </xf>
    <xf numFmtId="0" fontId="2" fillId="0" borderId="32" xfId="1" applyFont="1" applyBorder="1" applyAlignment="1">
      <alignment vertical="center" wrapText="1"/>
    </xf>
    <xf numFmtId="0" fontId="2" fillId="0" borderId="30" xfId="1" applyFont="1" applyBorder="1" applyAlignment="1">
      <alignment vertical="center" wrapText="1"/>
    </xf>
    <xf numFmtId="0" fontId="2" fillId="0" borderId="46" xfId="1" applyFont="1" applyBorder="1" applyAlignment="1">
      <alignment vertical="center" wrapText="1"/>
    </xf>
    <xf numFmtId="0" fontId="2" fillId="0" borderId="31" xfId="1" applyFont="1" applyBorder="1" applyAlignment="1">
      <alignment vertical="center" wrapText="1"/>
    </xf>
    <xf numFmtId="0" fontId="2" fillId="0" borderId="47" xfId="1" applyFont="1" applyBorder="1" applyAlignment="1">
      <alignment vertical="center" wrapText="1"/>
    </xf>
    <xf numFmtId="0" fontId="19" fillId="0" borderId="0" xfId="1" applyFont="1"/>
    <xf numFmtId="0" fontId="20" fillId="0" borderId="0" xfId="1" quotePrefix="1" applyFont="1" applyAlignment="1">
      <alignment horizontal="left"/>
    </xf>
    <xf numFmtId="0" fontId="22" fillId="0" borderId="0" xfId="1" quotePrefix="1" applyFont="1" applyAlignment="1">
      <alignment horizontal="left"/>
    </xf>
    <xf numFmtId="0" fontId="2" fillId="0" borderId="0" xfId="1" applyFont="1" applyBorder="1" applyAlignment="1">
      <alignment horizontal="left" vertical="top" wrapText="1"/>
    </xf>
    <xf numFmtId="0" fontId="8" fillId="2" borderId="17" xfId="1" applyFont="1" applyFill="1" applyBorder="1" applyAlignment="1">
      <alignment horizontal="center" vertical="center"/>
    </xf>
    <xf numFmtId="0" fontId="2" fillId="4" borderId="17" xfId="1" quotePrefix="1" applyFont="1" applyFill="1" applyBorder="1" applyAlignment="1">
      <alignment horizontal="center" vertical="center"/>
    </xf>
    <xf numFmtId="0" fontId="1" fillId="3" borderId="43" xfId="1" quotePrefix="1" applyFont="1" applyFill="1" applyBorder="1" applyAlignment="1">
      <alignment horizontal="center"/>
    </xf>
    <xf numFmtId="0" fontId="1" fillId="6" borderId="43" xfId="1" applyFill="1" applyBorder="1"/>
    <xf numFmtId="0" fontId="1" fillId="3" borderId="43" xfId="1" quotePrefix="1" applyFont="1" applyFill="1" applyBorder="1" applyAlignment="1">
      <alignment horizontal="center" vertical="center"/>
    </xf>
    <xf numFmtId="0" fontId="1" fillId="11" borderId="0" xfId="1" applyFill="1"/>
    <xf numFmtId="0" fontId="0" fillId="0" borderId="0" xfId="0" applyAlignment="1">
      <alignment horizontal="center"/>
    </xf>
    <xf numFmtId="0" fontId="0" fillId="0" borderId="0" xfId="0" quotePrefix="1" applyAlignment="1">
      <alignment horizontal="center"/>
    </xf>
    <xf numFmtId="0" fontId="0" fillId="9" borderId="0" xfId="0" applyFill="1" applyAlignment="1">
      <alignment horizontal="center"/>
    </xf>
    <xf numFmtId="0" fontId="0" fillId="9" borderId="0" xfId="0" quotePrefix="1" applyFill="1" applyAlignment="1">
      <alignment horizontal="center"/>
    </xf>
    <xf numFmtId="0" fontId="2" fillId="0" borderId="0" xfId="1" applyFont="1" applyAlignment="1">
      <alignment horizontal="center" vertical="center"/>
    </xf>
    <xf numFmtId="0" fontId="2" fillId="0" borderId="0" xfId="1" applyFont="1" applyAlignment="1">
      <alignment horizontal="center" vertical="center"/>
    </xf>
    <xf numFmtId="0" fontId="2" fillId="0" borderId="9" xfId="1" applyFont="1" applyBorder="1" applyAlignment="1">
      <alignment horizontal="center" vertical="center"/>
    </xf>
    <xf numFmtId="0" fontId="2" fillId="0" borderId="0" xfId="1" applyFont="1" applyBorder="1" applyAlignment="1">
      <alignment horizontal="center" vertical="center"/>
    </xf>
    <xf numFmtId="0" fontId="2" fillId="0" borderId="14" xfId="1" applyFont="1" applyBorder="1" applyAlignment="1">
      <alignment horizontal="center" vertical="center"/>
    </xf>
    <xf numFmtId="0" fontId="5" fillId="0" borderId="4" xfId="1" applyFont="1" applyBorder="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0" fontId="5" fillId="0" borderId="20" xfId="1" applyFont="1" applyBorder="1" applyAlignment="1">
      <alignment horizontal="center" vertical="center"/>
    </xf>
    <xf numFmtId="0" fontId="5" fillId="0" borderId="21" xfId="1" applyFont="1" applyBorder="1" applyAlignment="1">
      <alignment horizontal="center" vertical="center"/>
    </xf>
    <xf numFmtId="0" fontId="5" fillId="0" borderId="22" xfId="1" applyFont="1" applyBorder="1" applyAlignment="1">
      <alignment horizontal="center" vertical="center"/>
    </xf>
    <xf numFmtId="0" fontId="2" fillId="0" borderId="0" xfId="1" quotePrefix="1" applyFont="1" applyBorder="1" applyAlignment="1">
      <alignment horizontal="center" vertical="center"/>
    </xf>
    <xf numFmtId="0" fontId="5" fillId="0" borderId="0" xfId="1" applyFont="1" applyBorder="1" applyAlignment="1">
      <alignment horizontal="center" vertical="center"/>
    </xf>
    <xf numFmtId="0" fontId="1" fillId="0" borderId="15" xfId="1" applyBorder="1" applyAlignment="1">
      <alignment horizontal="center"/>
    </xf>
    <xf numFmtId="0" fontId="1" fillId="0" borderId="3" xfId="1" applyBorder="1" applyAlignment="1">
      <alignment horizontal="center"/>
    </xf>
    <xf numFmtId="0" fontId="1" fillId="0" borderId="1" xfId="1" applyBorder="1" applyAlignment="1">
      <alignment horizontal="center"/>
    </xf>
    <xf numFmtId="0" fontId="1" fillId="0" borderId="16" xfId="1" applyBorder="1" applyAlignment="1">
      <alignment horizontal="center"/>
    </xf>
    <xf numFmtId="0" fontId="3" fillId="0" borderId="17" xfId="1" applyFont="1" applyBorder="1" applyAlignment="1">
      <alignment horizontal="center" vertical="center"/>
    </xf>
    <xf numFmtId="0" fontId="3" fillId="0" borderId="18" xfId="1" applyFont="1" applyBorder="1" applyAlignment="1">
      <alignment horizontal="center" vertical="center"/>
    </xf>
    <xf numFmtId="0" fontId="4" fillId="0" borderId="9" xfId="1" applyFont="1" applyBorder="1" applyAlignment="1">
      <alignment horizontal="center" vertical="center"/>
    </xf>
    <xf numFmtId="0" fontId="4" fillId="0" borderId="0" xfId="1" applyFont="1" applyBorder="1" applyAlignment="1">
      <alignment horizontal="center" vertical="center"/>
    </xf>
    <xf numFmtId="0" fontId="4" fillId="0" borderId="14" xfId="1" applyFont="1" applyBorder="1" applyAlignment="1">
      <alignment horizontal="center" vertical="center"/>
    </xf>
    <xf numFmtId="0" fontId="2" fillId="0" borderId="9" xfId="1" quotePrefix="1" applyFont="1" applyBorder="1" applyAlignment="1">
      <alignment horizontal="center" vertical="center"/>
    </xf>
    <xf numFmtId="0" fontId="2" fillId="0" borderId="26" xfId="1" applyFont="1" applyBorder="1" applyAlignment="1">
      <alignment horizontal="center" vertical="center"/>
    </xf>
    <xf numFmtId="0" fontId="3" fillId="0" borderId="32" xfId="1" quotePrefix="1" applyFont="1" applyBorder="1" applyAlignment="1">
      <alignment horizontal="left" vertical="center"/>
    </xf>
    <xf numFmtId="0" fontId="3" fillId="0" borderId="30" xfId="1" quotePrefix="1" applyFont="1" applyBorder="1" applyAlignment="1">
      <alignment horizontal="left" vertical="center"/>
    </xf>
    <xf numFmtId="0" fontId="2" fillId="0" borderId="32" xfId="1" applyFont="1" applyBorder="1" applyAlignment="1">
      <alignment horizontal="center" vertical="center"/>
    </xf>
    <xf numFmtId="0" fontId="2" fillId="0" borderId="0" xfId="1" quotePrefix="1" applyFont="1" applyAlignment="1">
      <alignment horizontal="center" vertical="center"/>
    </xf>
    <xf numFmtId="0" fontId="1" fillId="0" borderId="24" xfId="1" applyBorder="1" applyAlignment="1">
      <alignment horizontal="center"/>
    </xf>
    <xf numFmtId="0" fontId="1" fillId="0" borderId="2" xfId="1" applyBorder="1" applyAlignment="1">
      <alignment horizontal="center"/>
    </xf>
    <xf numFmtId="0" fontId="4" fillId="0" borderId="0" xfId="1" applyFont="1" applyAlignment="1">
      <alignment horizontal="center" vertical="center"/>
    </xf>
    <xf numFmtId="0" fontId="7" fillId="0" borderId="0" xfId="1" applyFont="1" applyAlignment="1">
      <alignment horizontal="left" vertical="top" wrapText="1"/>
    </xf>
    <xf numFmtId="0" fontId="9" fillId="0" borderId="0" xfId="1" applyFont="1" applyAlignment="1">
      <alignment horizontal="left" vertical="top" wrapText="1"/>
    </xf>
    <xf numFmtId="0" fontId="6" fillId="0" borderId="57" xfId="1" applyFont="1" applyBorder="1" applyAlignment="1">
      <alignment horizontal="center" vertical="center"/>
    </xf>
    <xf numFmtId="0" fontId="6" fillId="0" borderId="58" xfId="1" applyFont="1" applyBorder="1" applyAlignment="1">
      <alignment horizontal="center" vertical="center"/>
    </xf>
    <xf numFmtId="0" fontId="6" fillId="0" borderId="59" xfId="1" applyFont="1" applyBorder="1" applyAlignment="1">
      <alignment horizontal="center" vertical="center"/>
    </xf>
    <xf numFmtId="0" fontId="7" fillId="0" borderId="0" xfId="1" applyFont="1" applyAlignment="1">
      <alignment horizontal="center"/>
    </xf>
    <xf numFmtId="0" fontId="1" fillId="0" borderId="0" xfId="1" applyFont="1" applyAlignment="1">
      <alignment horizontal="left" vertical="top" wrapText="1"/>
    </xf>
    <xf numFmtId="0" fontId="1" fillId="0" borderId="0" xfId="1" applyAlignment="1">
      <alignment horizontal="center"/>
    </xf>
    <xf numFmtId="0" fontId="1" fillId="0" borderId="0" xfId="1" applyFont="1" applyAlignment="1">
      <alignment horizontal="center"/>
    </xf>
    <xf numFmtId="0" fontId="1" fillId="0" borderId="26" xfId="1" applyFont="1" applyBorder="1" applyAlignment="1">
      <alignment horizontal="center"/>
    </xf>
    <xf numFmtId="0" fontId="1" fillId="0" borderId="26" xfId="1" applyBorder="1" applyAlignment="1">
      <alignment horizontal="center"/>
    </xf>
    <xf numFmtId="0" fontId="1" fillId="0" borderId="0" xfId="1" applyFont="1" applyAlignment="1">
      <alignment horizontal="center" vertical="top" wrapText="1"/>
    </xf>
    <xf numFmtId="0" fontId="1" fillId="0" borderId="56" xfId="1" applyFont="1" applyBorder="1" applyAlignment="1">
      <alignment horizontal="center" vertical="top" wrapText="1"/>
    </xf>
    <xf numFmtId="0" fontId="1" fillId="0" borderId="60" xfId="1" applyFont="1" applyBorder="1" applyAlignment="1">
      <alignment horizontal="center" vertical="top" wrapText="1"/>
    </xf>
    <xf numFmtId="0" fontId="1" fillId="0" borderId="0" xfId="1" applyFont="1" applyBorder="1" applyAlignment="1">
      <alignment horizontal="center" vertical="top" wrapText="1"/>
    </xf>
    <xf numFmtId="0" fontId="10" fillId="0" borderId="0" xfId="1" applyFont="1" applyAlignment="1">
      <alignment horizontal="center" vertical="top" wrapText="1"/>
    </xf>
    <xf numFmtId="0" fontId="11" fillId="2" borderId="32" xfId="1" applyFont="1" applyFill="1" applyBorder="1" applyAlignment="1">
      <alignment horizontal="center" vertical="top" wrapText="1"/>
    </xf>
    <xf numFmtId="0" fontId="11" fillId="2" borderId="0" xfId="1" applyFont="1" applyFill="1" applyBorder="1" applyAlignment="1">
      <alignment horizontal="center" vertical="top" wrapText="1"/>
    </xf>
    <xf numFmtId="0" fontId="11" fillId="2" borderId="30" xfId="1" applyFont="1" applyFill="1" applyBorder="1" applyAlignment="1">
      <alignment horizontal="center" vertical="top" wrapText="1"/>
    </xf>
    <xf numFmtId="0" fontId="12" fillId="0" borderId="0" xfId="1" applyFont="1" applyAlignment="1">
      <alignment horizontal="center" vertical="center" wrapText="1"/>
    </xf>
    <xf numFmtId="0" fontId="1" fillId="0" borderId="0" xfId="1" applyFont="1" applyAlignment="1">
      <alignment horizontal="center" vertical="center" wrapText="1"/>
    </xf>
    <xf numFmtId="0" fontId="1" fillId="0" borderId="32" xfId="1" applyFont="1" applyBorder="1" applyAlignment="1">
      <alignment horizontal="center" vertical="top" wrapText="1"/>
    </xf>
    <xf numFmtId="0" fontId="1" fillId="0" borderId="30" xfId="1" applyFont="1" applyBorder="1" applyAlignment="1">
      <alignment horizontal="center" vertical="top" wrapText="1"/>
    </xf>
    <xf numFmtId="0" fontId="15" fillId="0" borderId="0" xfId="1" applyFont="1" applyAlignment="1">
      <alignment horizontal="left" vertical="top" wrapText="1"/>
    </xf>
    <xf numFmtId="0" fontId="3" fillId="0" borderId="0" xfId="1" applyFont="1" applyAlignment="1">
      <alignment horizontal="left" vertical="top" wrapText="1"/>
    </xf>
    <xf numFmtId="0" fontId="1" fillId="6" borderId="43" xfId="1" applyFont="1" applyFill="1" applyBorder="1" applyAlignment="1">
      <alignment horizontal="center" vertical="top" wrapText="1"/>
    </xf>
    <xf numFmtId="0" fontId="7" fillId="6" borderId="43" xfId="1" applyFont="1" applyFill="1" applyBorder="1" applyAlignment="1">
      <alignment horizontal="center" vertical="top" wrapText="1"/>
    </xf>
    <xf numFmtId="0" fontId="16" fillId="7" borderId="25" xfId="1" applyFont="1" applyFill="1" applyBorder="1" applyAlignment="1">
      <alignment horizontal="center" wrapText="1"/>
    </xf>
    <xf numFmtId="0" fontId="16" fillId="7" borderId="28" xfId="1" applyFont="1" applyFill="1" applyBorder="1" applyAlignment="1">
      <alignment horizontal="center" wrapText="1"/>
    </xf>
    <xf numFmtId="0" fontId="7" fillId="7" borderId="32" xfId="1" applyFont="1" applyFill="1" applyBorder="1" applyAlignment="1">
      <alignment horizontal="center" vertical="top" wrapText="1"/>
    </xf>
    <xf numFmtId="0" fontId="7" fillId="7" borderId="0" xfId="1" applyFont="1" applyFill="1" applyBorder="1" applyAlignment="1">
      <alignment horizontal="center" vertical="top" wrapText="1"/>
    </xf>
    <xf numFmtId="0" fontId="7" fillId="7" borderId="30" xfId="1" applyFont="1" applyFill="1" applyBorder="1" applyAlignment="1">
      <alignment horizontal="center" vertical="top" wrapText="1"/>
    </xf>
    <xf numFmtId="0" fontId="16" fillId="7" borderId="46" xfId="1" applyFont="1" applyFill="1" applyBorder="1" applyAlignment="1">
      <alignment horizontal="center" wrapText="1"/>
    </xf>
    <xf numFmtId="0" fontId="16" fillId="7" borderId="47" xfId="1" applyFont="1" applyFill="1" applyBorder="1" applyAlignment="1">
      <alignment horizontal="center" wrapText="1"/>
    </xf>
    <xf numFmtId="0" fontId="7" fillId="7" borderId="46" xfId="1" applyFont="1" applyFill="1" applyBorder="1" applyAlignment="1">
      <alignment horizontal="center" vertical="top" wrapText="1"/>
    </xf>
    <xf numFmtId="0" fontId="7" fillId="7" borderId="31" xfId="1" applyFont="1" applyFill="1" applyBorder="1" applyAlignment="1">
      <alignment horizontal="center" vertical="top" wrapText="1"/>
    </xf>
    <xf numFmtId="0" fontId="7" fillId="7" borderId="47" xfId="1" applyFont="1" applyFill="1" applyBorder="1" applyAlignment="1">
      <alignment horizontal="center" vertical="top" wrapText="1"/>
    </xf>
    <xf numFmtId="0" fontId="16" fillId="0" borderId="32" xfId="1" applyFont="1" applyBorder="1" applyAlignment="1">
      <alignment horizontal="center" wrapText="1"/>
    </xf>
    <xf numFmtId="0" fontId="16" fillId="0" borderId="30" xfId="1" applyFont="1" applyBorder="1" applyAlignment="1">
      <alignment horizontal="center" wrapText="1"/>
    </xf>
    <xf numFmtId="0" fontId="7" fillId="0" borderId="32" xfId="1" applyFont="1" applyBorder="1" applyAlignment="1">
      <alignment horizontal="center" vertical="top" wrapText="1"/>
    </xf>
    <xf numFmtId="0" fontId="7" fillId="0" borderId="0" xfId="1" applyFont="1" applyBorder="1" applyAlignment="1">
      <alignment horizontal="center" vertical="top" wrapText="1"/>
    </xf>
    <xf numFmtId="0" fontId="7" fillId="0" borderId="30" xfId="1" applyFont="1" applyBorder="1" applyAlignment="1">
      <alignment horizontal="center" vertical="top" wrapText="1"/>
    </xf>
    <xf numFmtId="0" fontId="16" fillId="7" borderId="32" xfId="1" applyFont="1" applyFill="1" applyBorder="1" applyAlignment="1">
      <alignment horizontal="center" wrapText="1"/>
    </xf>
    <xf numFmtId="0" fontId="16" fillId="7" borderId="30" xfId="1" applyFont="1" applyFill="1" applyBorder="1" applyAlignment="1">
      <alignment horizontal="center" wrapText="1"/>
    </xf>
    <xf numFmtId="0" fontId="1" fillId="8" borderId="17" xfId="1" applyFont="1" applyFill="1" applyBorder="1" applyAlignment="1">
      <alignment horizontal="center"/>
    </xf>
    <xf numFmtId="0" fontId="1" fillId="8" borderId="7" xfId="1" applyFill="1" applyBorder="1" applyAlignment="1">
      <alignment horizontal="center"/>
    </xf>
    <xf numFmtId="0" fontId="1" fillId="8" borderId="18" xfId="1" applyFill="1" applyBorder="1" applyAlignment="1">
      <alignment horizontal="center"/>
    </xf>
    <xf numFmtId="0" fontId="1" fillId="9" borderId="25" xfId="1" applyFont="1" applyFill="1" applyBorder="1" applyAlignment="1">
      <alignment horizontal="left"/>
    </xf>
    <xf numFmtId="0" fontId="1" fillId="9" borderId="26" xfId="1" applyFont="1" applyFill="1" applyBorder="1" applyAlignment="1">
      <alignment horizontal="left"/>
    </xf>
    <xf numFmtId="0" fontId="1" fillId="9" borderId="28" xfId="1" applyFont="1" applyFill="1" applyBorder="1" applyAlignment="1">
      <alignment horizontal="left"/>
    </xf>
    <xf numFmtId="0" fontId="1" fillId="9" borderId="32" xfId="1" applyFont="1" applyFill="1" applyBorder="1" applyAlignment="1">
      <alignment horizontal="center"/>
    </xf>
    <xf numFmtId="0" fontId="1" fillId="9" borderId="0" xfId="1" applyFill="1" applyBorder="1" applyAlignment="1">
      <alignment horizontal="center"/>
    </xf>
    <xf numFmtId="0" fontId="1" fillId="9" borderId="30" xfId="1" applyFill="1" applyBorder="1" applyAlignment="1">
      <alignment horizontal="center"/>
    </xf>
    <xf numFmtId="0" fontId="1" fillId="0" borderId="32" xfId="1" applyFont="1" applyBorder="1" applyAlignment="1">
      <alignment horizontal="left"/>
    </xf>
    <xf numFmtId="0" fontId="1" fillId="0" borderId="0" xfId="1" applyFont="1" applyBorder="1" applyAlignment="1">
      <alignment horizontal="left"/>
    </xf>
    <xf numFmtId="0" fontId="1" fillId="0" borderId="30" xfId="1" applyFont="1" applyBorder="1" applyAlignment="1">
      <alignment horizontal="left"/>
    </xf>
    <xf numFmtId="0" fontId="1" fillId="0" borderId="32" xfId="1" applyFont="1" applyBorder="1" applyAlignment="1">
      <alignment horizontal="center"/>
    </xf>
    <xf numFmtId="0" fontId="1" fillId="0" borderId="0" xfId="1" applyBorder="1" applyAlignment="1">
      <alignment horizontal="center"/>
    </xf>
    <xf numFmtId="0" fontId="1" fillId="0" borderId="30" xfId="1" applyBorder="1" applyAlignment="1">
      <alignment horizontal="center"/>
    </xf>
    <xf numFmtId="0" fontId="1" fillId="0" borderId="0" xfId="1" applyAlignment="1">
      <alignment horizontal="center" vertical="center"/>
    </xf>
    <xf numFmtId="0" fontId="2" fillId="0" borderId="25" xfId="1" applyFont="1" applyBorder="1" applyAlignment="1">
      <alignment horizontal="left" vertical="center" wrapText="1"/>
    </xf>
    <xf numFmtId="0" fontId="2" fillId="0" borderId="26" xfId="1" applyFont="1" applyBorder="1" applyAlignment="1">
      <alignment horizontal="left" vertical="center" wrapText="1"/>
    </xf>
    <xf numFmtId="0" fontId="2" fillId="0" borderId="28" xfId="1" applyFont="1" applyBorder="1" applyAlignment="1">
      <alignment horizontal="left" vertical="center" wrapText="1"/>
    </xf>
    <xf numFmtId="0" fontId="2" fillId="0" borderId="32" xfId="1" applyFont="1" applyBorder="1" applyAlignment="1">
      <alignment horizontal="left" vertical="center" wrapText="1"/>
    </xf>
    <xf numFmtId="0" fontId="2" fillId="0" borderId="0" xfId="1" applyFont="1" applyBorder="1" applyAlignment="1">
      <alignment horizontal="left" vertical="center" wrapText="1"/>
    </xf>
    <xf numFmtId="0" fontId="2" fillId="0" borderId="30" xfId="1" applyFont="1" applyBorder="1" applyAlignment="1">
      <alignment horizontal="left" vertical="center" wrapText="1"/>
    </xf>
    <xf numFmtId="0" fontId="2" fillId="0" borderId="46" xfId="1" applyFont="1" applyBorder="1" applyAlignment="1">
      <alignment horizontal="left" vertical="center" wrapText="1"/>
    </xf>
    <xf numFmtId="0" fontId="2" fillId="0" borderId="31" xfId="1" applyFont="1" applyBorder="1" applyAlignment="1">
      <alignment horizontal="left" vertical="center" wrapText="1"/>
    </xf>
    <xf numFmtId="0" fontId="2" fillId="0" borderId="47" xfId="1" applyFont="1" applyBorder="1" applyAlignment="1">
      <alignment horizontal="left" vertical="center" wrapText="1"/>
    </xf>
    <xf numFmtId="0" fontId="1" fillId="9" borderId="32" xfId="1" applyFont="1" applyFill="1" applyBorder="1" applyAlignment="1">
      <alignment horizontal="left"/>
    </xf>
    <xf numFmtId="0" fontId="1" fillId="9" borderId="0" xfId="1" applyFont="1" applyFill="1" applyBorder="1" applyAlignment="1">
      <alignment horizontal="left"/>
    </xf>
    <xf numFmtId="0" fontId="1" fillId="9" borderId="30" xfId="1" applyFont="1" applyFill="1" applyBorder="1" applyAlignment="1">
      <alignment horizontal="left"/>
    </xf>
    <xf numFmtId="0" fontId="1" fillId="9" borderId="46" xfId="1" applyFont="1" applyFill="1" applyBorder="1" applyAlignment="1">
      <alignment horizontal="left"/>
    </xf>
    <xf numFmtId="0" fontId="1" fillId="9" borderId="31" xfId="1" applyFont="1" applyFill="1" applyBorder="1" applyAlignment="1">
      <alignment horizontal="left"/>
    </xf>
    <xf numFmtId="0" fontId="1" fillId="9" borderId="47" xfId="1" applyFont="1" applyFill="1" applyBorder="1" applyAlignment="1">
      <alignment horizontal="left"/>
    </xf>
    <xf numFmtId="0" fontId="1" fillId="9" borderId="46" xfId="1" applyFont="1" applyFill="1" applyBorder="1" applyAlignment="1">
      <alignment horizontal="center"/>
    </xf>
    <xf numFmtId="0" fontId="1" fillId="9" borderId="31" xfId="1" applyFill="1" applyBorder="1" applyAlignment="1">
      <alignment horizontal="center"/>
    </xf>
    <xf numFmtId="0" fontId="1" fillId="9" borderId="47" xfId="1" applyFill="1" applyBorder="1" applyAlignment="1">
      <alignment horizontal="center"/>
    </xf>
    <xf numFmtId="0" fontId="2" fillId="0" borderId="25"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28" xfId="1" applyFont="1" applyBorder="1" applyAlignment="1">
      <alignment horizontal="center" vertical="center" wrapText="1"/>
    </xf>
    <xf numFmtId="0" fontId="2" fillId="0" borderId="32" xfId="1" applyFont="1" applyBorder="1" applyAlignment="1">
      <alignment horizontal="center" vertical="center" wrapText="1"/>
    </xf>
    <xf numFmtId="0" fontId="2" fillId="0" borderId="0" xfId="1" applyFont="1" applyBorder="1" applyAlignment="1">
      <alignment horizontal="center" vertical="center" wrapText="1"/>
    </xf>
    <xf numFmtId="0" fontId="2" fillId="0" borderId="30" xfId="1" applyFont="1" applyBorder="1" applyAlignment="1">
      <alignment horizontal="center" vertical="center" wrapText="1"/>
    </xf>
    <xf numFmtId="0" fontId="2" fillId="0" borderId="46" xfId="1" applyFont="1" applyBorder="1" applyAlignment="1">
      <alignment horizontal="center" vertical="center" wrapText="1"/>
    </xf>
    <xf numFmtId="0" fontId="2" fillId="0" borderId="31" xfId="1" applyFont="1" applyBorder="1" applyAlignment="1">
      <alignment horizontal="center" vertical="center" wrapText="1"/>
    </xf>
    <xf numFmtId="0" fontId="2" fillId="0" borderId="47" xfId="1" applyFont="1" applyBorder="1" applyAlignment="1">
      <alignment horizontal="center" vertical="center" wrapText="1"/>
    </xf>
    <xf numFmtId="0" fontId="2" fillId="5" borderId="17" xfId="1" quotePrefix="1" applyFont="1" applyFill="1" applyBorder="1" applyAlignment="1">
      <alignment horizontal="center" vertical="center"/>
    </xf>
    <xf numFmtId="0" fontId="2" fillId="5" borderId="7" xfId="1" quotePrefix="1" applyFont="1" applyFill="1" applyBorder="1" applyAlignment="1">
      <alignment horizontal="center" vertical="center"/>
    </xf>
    <xf numFmtId="0" fontId="2" fillId="5" borderId="7" xfId="1" applyFont="1" applyFill="1" applyBorder="1" applyAlignment="1">
      <alignment horizontal="center" vertical="center"/>
    </xf>
    <xf numFmtId="0" fontId="2" fillId="5" borderId="18" xfId="1" applyFont="1" applyFill="1" applyBorder="1" applyAlignment="1">
      <alignment horizontal="center" vertical="center"/>
    </xf>
    <xf numFmtId="0" fontId="1" fillId="0" borderId="0" xfId="1" quotePrefix="1" applyAlignment="1">
      <alignment horizontal="center" vertical="center"/>
    </xf>
    <xf numFmtId="0" fontId="2" fillId="6" borderId="17" xfId="1" applyFont="1" applyFill="1" applyBorder="1" applyAlignment="1">
      <alignment horizontal="left" vertical="center" wrapText="1"/>
    </xf>
    <xf numFmtId="0" fontId="2" fillId="6" borderId="7" xfId="1" applyFont="1" applyFill="1" applyBorder="1" applyAlignment="1">
      <alignment horizontal="left" vertical="center" wrapText="1"/>
    </xf>
    <xf numFmtId="0" fontId="2" fillId="6" borderId="18" xfId="1" applyFont="1" applyFill="1" applyBorder="1" applyAlignment="1">
      <alignment horizontal="left" vertical="center" wrapText="1"/>
    </xf>
    <xf numFmtId="0" fontId="2" fillId="0" borderId="25" xfId="1" applyFont="1" applyBorder="1" applyAlignment="1">
      <alignment horizontal="left" vertical="top" wrapText="1"/>
    </xf>
    <xf numFmtId="0" fontId="2" fillId="0" borderId="26" xfId="1" applyFont="1" applyBorder="1" applyAlignment="1">
      <alignment horizontal="left" vertical="top" wrapText="1"/>
    </xf>
    <xf numFmtId="0" fontId="2" fillId="0" borderId="28" xfId="1" applyFont="1" applyBorder="1" applyAlignment="1">
      <alignment horizontal="left" vertical="top" wrapText="1"/>
    </xf>
    <xf numFmtId="0" fontId="2" fillId="0" borderId="32" xfId="1" applyFont="1" applyBorder="1" applyAlignment="1">
      <alignment horizontal="left" vertical="top" wrapText="1"/>
    </xf>
    <xf numFmtId="0" fontId="2" fillId="0" borderId="0" xfId="1" applyFont="1" applyBorder="1" applyAlignment="1">
      <alignment horizontal="left" vertical="top" wrapText="1"/>
    </xf>
    <xf numFmtId="0" fontId="2" fillId="0" borderId="30" xfId="1" applyFont="1" applyBorder="1" applyAlignment="1">
      <alignment horizontal="left" vertical="top" wrapText="1"/>
    </xf>
    <xf numFmtId="0" fontId="2" fillId="0" borderId="46" xfId="1" applyFont="1" applyBorder="1" applyAlignment="1">
      <alignment horizontal="left" vertical="top" wrapText="1"/>
    </xf>
    <xf numFmtId="0" fontId="2" fillId="0" borderId="31" xfId="1" applyFont="1" applyBorder="1" applyAlignment="1">
      <alignment horizontal="left" vertical="top" wrapText="1"/>
    </xf>
    <xf numFmtId="0" fontId="2" fillId="0" borderId="47" xfId="1" applyFont="1" applyBorder="1" applyAlignment="1">
      <alignment horizontal="left" vertical="top" wrapText="1"/>
    </xf>
    <xf numFmtId="0" fontId="2" fillId="5" borderId="18" xfId="1" quotePrefix="1" applyFont="1" applyFill="1" applyBorder="1" applyAlignment="1">
      <alignment horizontal="center" vertical="center"/>
    </xf>
    <xf numFmtId="0" fontId="24" fillId="5" borderId="17" xfId="1" quotePrefix="1" applyFont="1" applyFill="1" applyBorder="1" applyAlignment="1">
      <alignment horizontal="center" vertical="center"/>
    </xf>
    <xf numFmtId="0" fontId="24" fillId="5" borderId="7" xfId="1" quotePrefix="1"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8</xdr:col>
      <xdr:colOff>28576</xdr:colOff>
      <xdr:row>8</xdr:row>
      <xdr:rowOff>66673</xdr:rowOff>
    </xdr:from>
    <xdr:to>
      <xdr:col>8</xdr:col>
      <xdr:colOff>676276</xdr:colOff>
      <xdr:row>9</xdr:row>
      <xdr:rowOff>76204</xdr:rowOff>
    </xdr:to>
    <xdr:sp macro="" textlink="">
      <xdr:nvSpPr>
        <xdr:cNvPr id="2" name="Abrir llave 1">
          <a:extLst>
            <a:ext uri="{FF2B5EF4-FFF2-40B4-BE49-F238E27FC236}">
              <a16:creationId xmlns:a16="http://schemas.microsoft.com/office/drawing/2014/main" id="{00000000-0008-0000-0100-000002000000}"/>
            </a:ext>
          </a:extLst>
        </xdr:cNvPr>
        <xdr:cNvSpPr/>
      </xdr:nvSpPr>
      <xdr:spPr>
        <a:xfrm rot="16200000" flipH="1">
          <a:off x="1290635" y="1919289"/>
          <a:ext cx="142881" cy="438150"/>
        </a:xfrm>
        <a:prstGeom prst="leftBrace">
          <a:avLst>
            <a:gd name="adj1" fmla="val 159553"/>
            <a:gd name="adj2" fmla="val 51867"/>
          </a:avLst>
        </a:prstGeom>
        <a:ln w="3175" cap="rnd">
          <a:solidFill>
            <a:schemeClr val="tx1"/>
          </a:solidFill>
        </a:ln>
        <a:effectLst>
          <a:softEdge rad="0"/>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9</xdr:col>
      <xdr:colOff>57151</xdr:colOff>
      <xdr:row>8</xdr:row>
      <xdr:rowOff>66674</xdr:rowOff>
    </xdr:from>
    <xdr:to>
      <xdr:col>10</xdr:col>
      <xdr:colOff>504828</xdr:colOff>
      <xdr:row>9</xdr:row>
      <xdr:rowOff>66676</xdr:rowOff>
    </xdr:to>
    <xdr:sp macro="" textlink="">
      <xdr:nvSpPr>
        <xdr:cNvPr id="3" name="Abrir llave 2">
          <a:extLst>
            <a:ext uri="{FF2B5EF4-FFF2-40B4-BE49-F238E27FC236}">
              <a16:creationId xmlns:a16="http://schemas.microsoft.com/office/drawing/2014/main" id="{00000000-0008-0000-0100-000003000000}"/>
            </a:ext>
          </a:extLst>
        </xdr:cNvPr>
        <xdr:cNvSpPr/>
      </xdr:nvSpPr>
      <xdr:spPr>
        <a:xfrm rot="16200000" flipH="1">
          <a:off x="2062164" y="1643061"/>
          <a:ext cx="133352" cy="981077"/>
        </a:xfrm>
        <a:prstGeom prst="leftBrace">
          <a:avLst>
            <a:gd name="adj1" fmla="val 159553"/>
            <a:gd name="adj2" fmla="val 51867"/>
          </a:avLst>
        </a:prstGeom>
        <a:ln w="3175" cap="rnd">
          <a:solidFill>
            <a:schemeClr val="tx1"/>
          </a:solidFill>
        </a:ln>
        <a:effectLst>
          <a:softEdge rad="0"/>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11</xdr:col>
      <xdr:colOff>57152</xdr:colOff>
      <xdr:row>8</xdr:row>
      <xdr:rowOff>66674</xdr:rowOff>
    </xdr:from>
    <xdr:to>
      <xdr:col>23</xdr:col>
      <xdr:colOff>7937</xdr:colOff>
      <xdr:row>9</xdr:row>
      <xdr:rowOff>87313</xdr:rowOff>
    </xdr:to>
    <xdr:sp macro="" textlink="">
      <xdr:nvSpPr>
        <xdr:cNvPr id="4" name="Abrir llave 3">
          <a:extLst>
            <a:ext uri="{FF2B5EF4-FFF2-40B4-BE49-F238E27FC236}">
              <a16:creationId xmlns:a16="http://schemas.microsoft.com/office/drawing/2014/main" id="{00000000-0008-0000-0100-000004000000}"/>
            </a:ext>
          </a:extLst>
        </xdr:cNvPr>
        <xdr:cNvSpPr/>
      </xdr:nvSpPr>
      <xdr:spPr>
        <a:xfrm rot="16200000" flipH="1">
          <a:off x="3403600" y="1368426"/>
          <a:ext cx="153989" cy="1550985"/>
        </a:xfrm>
        <a:prstGeom prst="leftBrace">
          <a:avLst>
            <a:gd name="adj1" fmla="val 159553"/>
            <a:gd name="adj2" fmla="val 51867"/>
          </a:avLst>
        </a:prstGeom>
        <a:ln w="3175" cap="rnd">
          <a:solidFill>
            <a:schemeClr val="tx1"/>
          </a:solidFill>
        </a:ln>
        <a:effectLst>
          <a:softEdge rad="0"/>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31750</xdr:colOff>
      <xdr:row>24</xdr:row>
      <xdr:rowOff>15876</xdr:rowOff>
    </xdr:from>
    <xdr:to>
      <xdr:col>64</xdr:col>
      <xdr:colOff>23812</xdr:colOff>
      <xdr:row>25</xdr:row>
      <xdr:rowOff>182564</xdr:rowOff>
    </xdr:to>
    <xdr:sp macro="" textlink="">
      <xdr:nvSpPr>
        <xdr:cNvPr id="5" name="Cerrar llave 4">
          <a:extLst>
            <a:ext uri="{FF2B5EF4-FFF2-40B4-BE49-F238E27FC236}">
              <a16:creationId xmlns:a16="http://schemas.microsoft.com/office/drawing/2014/main" id="{00000000-0008-0000-0100-000006000000}"/>
            </a:ext>
          </a:extLst>
        </xdr:cNvPr>
        <xdr:cNvSpPr/>
      </xdr:nvSpPr>
      <xdr:spPr>
        <a:xfrm>
          <a:off x="9909175" y="9464676"/>
          <a:ext cx="125412" cy="357188"/>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31750</xdr:colOff>
      <xdr:row>26</xdr:row>
      <xdr:rowOff>31750</xdr:rowOff>
    </xdr:from>
    <xdr:to>
      <xdr:col>64</xdr:col>
      <xdr:colOff>79375</xdr:colOff>
      <xdr:row>31</xdr:row>
      <xdr:rowOff>158750</xdr:rowOff>
    </xdr:to>
    <xdr:sp macro="" textlink="">
      <xdr:nvSpPr>
        <xdr:cNvPr id="6" name="Cerrar llave 5">
          <a:extLst>
            <a:ext uri="{FF2B5EF4-FFF2-40B4-BE49-F238E27FC236}">
              <a16:creationId xmlns:a16="http://schemas.microsoft.com/office/drawing/2014/main" id="{00000000-0008-0000-0100-000007000000}"/>
            </a:ext>
          </a:extLst>
        </xdr:cNvPr>
        <xdr:cNvSpPr/>
      </xdr:nvSpPr>
      <xdr:spPr>
        <a:xfrm>
          <a:off x="9909175" y="9861550"/>
          <a:ext cx="180975" cy="1079500"/>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41275</xdr:colOff>
      <xdr:row>32</xdr:row>
      <xdr:rowOff>25400</xdr:rowOff>
    </xdr:from>
    <xdr:to>
      <xdr:col>64</xdr:col>
      <xdr:colOff>88900</xdr:colOff>
      <xdr:row>37</xdr:row>
      <xdr:rowOff>152400</xdr:rowOff>
    </xdr:to>
    <xdr:sp macro="" textlink="">
      <xdr:nvSpPr>
        <xdr:cNvPr id="7" name="Cerrar llave 6">
          <a:extLst>
            <a:ext uri="{FF2B5EF4-FFF2-40B4-BE49-F238E27FC236}">
              <a16:creationId xmlns:a16="http://schemas.microsoft.com/office/drawing/2014/main" id="{00000000-0008-0000-0100-000008000000}"/>
            </a:ext>
          </a:extLst>
        </xdr:cNvPr>
        <xdr:cNvSpPr/>
      </xdr:nvSpPr>
      <xdr:spPr>
        <a:xfrm>
          <a:off x="9918700" y="10998200"/>
          <a:ext cx="180975" cy="1079500"/>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39688</xdr:colOff>
      <xdr:row>38</xdr:row>
      <xdr:rowOff>0</xdr:rowOff>
    </xdr:from>
    <xdr:to>
      <xdr:col>64</xdr:col>
      <xdr:colOff>31750</xdr:colOff>
      <xdr:row>39</xdr:row>
      <xdr:rowOff>166688</xdr:rowOff>
    </xdr:to>
    <xdr:sp macro="" textlink="">
      <xdr:nvSpPr>
        <xdr:cNvPr id="8" name="Cerrar llave 7">
          <a:extLst>
            <a:ext uri="{FF2B5EF4-FFF2-40B4-BE49-F238E27FC236}">
              <a16:creationId xmlns:a16="http://schemas.microsoft.com/office/drawing/2014/main" id="{00000000-0008-0000-0100-000009000000}"/>
            </a:ext>
          </a:extLst>
        </xdr:cNvPr>
        <xdr:cNvSpPr/>
      </xdr:nvSpPr>
      <xdr:spPr>
        <a:xfrm>
          <a:off x="9917113" y="12115800"/>
          <a:ext cx="125412" cy="357188"/>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63</xdr:col>
      <xdr:colOff>41276</xdr:colOff>
      <xdr:row>40</xdr:row>
      <xdr:rowOff>1587</xdr:rowOff>
    </xdr:from>
    <xdr:to>
      <xdr:col>64</xdr:col>
      <xdr:colOff>33338</xdr:colOff>
      <xdr:row>41</xdr:row>
      <xdr:rowOff>168275</xdr:rowOff>
    </xdr:to>
    <xdr:sp macro="" textlink="">
      <xdr:nvSpPr>
        <xdr:cNvPr id="9" name="Cerrar llave 8">
          <a:extLst>
            <a:ext uri="{FF2B5EF4-FFF2-40B4-BE49-F238E27FC236}">
              <a16:creationId xmlns:a16="http://schemas.microsoft.com/office/drawing/2014/main" id="{00000000-0008-0000-0100-00000A000000}"/>
            </a:ext>
          </a:extLst>
        </xdr:cNvPr>
        <xdr:cNvSpPr/>
      </xdr:nvSpPr>
      <xdr:spPr>
        <a:xfrm>
          <a:off x="9918701" y="12507912"/>
          <a:ext cx="125412" cy="357188"/>
        </a:xfrm>
        <a:prstGeom prst="rightBrace">
          <a:avLst>
            <a:gd name="adj1" fmla="val 53070"/>
            <a:gd name="adj2" fmla="val 49468"/>
          </a:avLst>
        </a:prstGeom>
        <a:ln cap="rnd">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twoCellAnchor>
    <xdr:from>
      <xdr:col>7</xdr:col>
      <xdr:colOff>87313</xdr:colOff>
      <xdr:row>6</xdr:row>
      <xdr:rowOff>103187</xdr:rowOff>
    </xdr:from>
    <xdr:to>
      <xdr:col>23</xdr:col>
      <xdr:colOff>103190</xdr:colOff>
      <xdr:row>7</xdr:row>
      <xdr:rowOff>95250</xdr:rowOff>
    </xdr:to>
    <xdr:sp macro="" textlink="">
      <xdr:nvSpPr>
        <xdr:cNvPr id="10" name="Abrir llave 9">
          <a:extLst>
            <a:ext uri="{FF2B5EF4-FFF2-40B4-BE49-F238E27FC236}">
              <a16:creationId xmlns:a16="http://schemas.microsoft.com/office/drawing/2014/main" id="{00000000-0008-0000-0100-00000B000000}"/>
            </a:ext>
          </a:extLst>
        </xdr:cNvPr>
        <xdr:cNvSpPr/>
      </xdr:nvSpPr>
      <xdr:spPr>
        <a:xfrm rot="16200000" flipH="1">
          <a:off x="2509045" y="43655"/>
          <a:ext cx="354013" cy="3330577"/>
        </a:xfrm>
        <a:prstGeom prst="leftBrace">
          <a:avLst>
            <a:gd name="adj1" fmla="val 159553"/>
            <a:gd name="adj2" fmla="val 50761"/>
          </a:avLst>
        </a:prstGeom>
        <a:ln w="3175" cap="rnd">
          <a:solidFill>
            <a:schemeClr val="tx1"/>
          </a:solidFill>
        </a:ln>
        <a:effectLst>
          <a:softEdge rad="0"/>
        </a:effectLst>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CTOR/Dropbox/SO/Arquitectura%20Binaria%20Zeus/Documentacion/Arquitectura%20de%20Ze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quitectura"/>
      <sheetName val="Bytes"/>
      <sheetName val="Codigo"/>
      <sheetName val="Controlador Iterrupciones"/>
      <sheetName val="Concurrencia"/>
      <sheetName val="Diagramas T."/>
      <sheetName val="Disco"/>
      <sheetName val="DMA"/>
      <sheetName val="Ejemplo Cod"/>
      <sheetName val="EntSal"/>
      <sheetName val="Gramatica"/>
      <sheetName val="Hardware"/>
      <sheetName val="IEEE"/>
      <sheetName val="Interrupciones"/>
      <sheetName val="Int Codificacion"/>
      <sheetName val="Lenguaje E."/>
      <sheetName val="Planificación"/>
      <sheetName val="Programas"/>
      <sheetName val="Prog y Variables"/>
      <sheetName val="Red"/>
      <sheetName val="SalvaReg"/>
      <sheetName val="Tabla Dispositivos"/>
    </sheetNames>
    <sheetDataSet>
      <sheetData sheetId="0"/>
      <sheetData sheetId="1"/>
      <sheetData sheetId="2"/>
      <sheetData sheetId="3"/>
      <sheetData sheetId="4"/>
      <sheetData sheetId="5"/>
      <sheetData sheetId="6"/>
      <sheetData sheetId="7"/>
      <sheetData sheetId="8"/>
      <sheetData sheetId="9"/>
      <sheetData sheetId="10"/>
      <sheetData sheetId="11">
        <row r="10">
          <cell r="D10" t="str">
            <v>RA</v>
          </cell>
          <cell r="E10" t="str">
            <v>0000</v>
          </cell>
          <cell r="F10" t="str">
            <v>0</v>
          </cell>
        </row>
        <row r="11">
          <cell r="D11" t="str">
            <v>RB</v>
          </cell>
          <cell r="E11" t="str">
            <v>0001</v>
          </cell>
          <cell r="F11" t="str">
            <v>1</v>
          </cell>
        </row>
        <row r="12">
          <cell r="D12" t="str">
            <v>RC</v>
          </cell>
          <cell r="E12" t="str">
            <v>0010</v>
          </cell>
          <cell r="F12" t="str">
            <v>2</v>
          </cell>
        </row>
        <row r="13">
          <cell r="D13" t="str">
            <v>IP</v>
          </cell>
          <cell r="E13" t="str">
            <v>0011</v>
          </cell>
          <cell r="F13" t="str">
            <v>3</v>
          </cell>
        </row>
        <row r="14">
          <cell r="D14" t="str">
            <v>SP</v>
          </cell>
          <cell r="E14" t="str">
            <v>0100</v>
          </cell>
          <cell r="F14" t="str">
            <v>4</v>
          </cell>
        </row>
        <row r="15">
          <cell r="D15" t="str">
            <v>HP</v>
          </cell>
          <cell r="E15" t="str">
            <v>0101</v>
          </cell>
          <cell r="F15" t="str">
            <v>5</v>
          </cell>
        </row>
        <row r="16">
          <cell r="D16" t="str">
            <v>BP</v>
          </cell>
          <cell r="E16" t="str">
            <v>0110</v>
          </cell>
          <cell r="F16" t="str">
            <v>6</v>
          </cell>
        </row>
        <row r="17">
          <cell r="D17" t="str">
            <v>IX</v>
          </cell>
          <cell r="E17" t="str">
            <v>0111</v>
          </cell>
          <cell r="F17" t="str">
            <v>7</v>
          </cell>
        </row>
        <row r="18">
          <cell r="D18" t="str">
            <v>CS</v>
          </cell>
          <cell r="E18" t="str">
            <v>1000</v>
          </cell>
          <cell r="F18" t="str">
            <v>8</v>
          </cell>
        </row>
        <row r="19">
          <cell r="D19" t="str">
            <v>SS</v>
          </cell>
          <cell r="E19" t="str">
            <v>1001</v>
          </cell>
          <cell r="F19" t="str">
            <v>9</v>
          </cell>
        </row>
        <row r="20">
          <cell r="D20" t="str">
            <v>HS</v>
          </cell>
          <cell r="E20" t="str">
            <v>1010</v>
          </cell>
          <cell r="F20" t="str">
            <v>A</v>
          </cell>
        </row>
        <row r="21">
          <cell r="D21" t="str">
            <v>DS</v>
          </cell>
          <cell r="E21" t="str">
            <v>1011</v>
          </cell>
          <cell r="F21" t="str">
            <v>B</v>
          </cell>
        </row>
        <row r="22">
          <cell r="D22" t="str">
            <v>IPR</v>
          </cell>
          <cell r="E22" t="str">
            <v>1100</v>
          </cell>
          <cell r="F22" t="str">
            <v>C</v>
          </cell>
        </row>
        <row r="23">
          <cell r="D23" t="str">
            <v>OI</v>
          </cell>
          <cell r="E23" t="str">
            <v>1101</v>
          </cell>
          <cell r="F23" t="str">
            <v>D</v>
          </cell>
        </row>
        <row r="24">
          <cell r="D24" t="str">
            <v>ALU_B1</v>
          </cell>
          <cell r="E24" t="str">
            <v>0000</v>
          </cell>
          <cell r="F24" t="str">
            <v>0</v>
          </cell>
        </row>
        <row r="25">
          <cell r="D25" t="str">
            <v>ALU_B2</v>
          </cell>
          <cell r="E25" t="str">
            <v>0001</v>
          </cell>
          <cell r="F25" t="str">
            <v>1</v>
          </cell>
        </row>
        <row r="26">
          <cell r="D26" t="str">
            <v>ALU_B3</v>
          </cell>
          <cell r="E26" t="str">
            <v>0010</v>
          </cell>
          <cell r="F26" t="str">
            <v>2</v>
          </cell>
        </row>
        <row r="27">
          <cell r="D27" t="str">
            <v>MMU_B1</v>
          </cell>
          <cell r="E27" t="str">
            <v>0011</v>
          </cell>
          <cell r="F27" t="str">
            <v>3</v>
          </cell>
        </row>
        <row r="28">
          <cell r="D28" t="str">
            <v>MMU_B2</v>
          </cell>
          <cell r="E28" t="str">
            <v>0100</v>
          </cell>
          <cell r="F28" t="str">
            <v>4</v>
          </cell>
        </row>
        <row r="29">
          <cell r="D29" t="str">
            <v>MMU_B3</v>
          </cell>
          <cell r="E29" t="str">
            <v>0101</v>
          </cell>
          <cell r="F29" t="str">
            <v>5</v>
          </cell>
        </row>
        <row r="30">
          <cell r="D30" t="str">
            <v>MEM_B1</v>
          </cell>
          <cell r="E30" t="str">
            <v>0110</v>
          </cell>
          <cell r="F30" t="str">
            <v>6</v>
          </cell>
        </row>
        <row r="31">
          <cell r="D31" t="str">
            <v>MEM_B2</v>
          </cell>
          <cell r="E31" t="str">
            <v>0111</v>
          </cell>
          <cell r="F31" t="str">
            <v>7</v>
          </cell>
        </row>
        <row r="32">
          <cell r="D32" t="str">
            <v>DMA_B1</v>
          </cell>
          <cell r="E32" t="str">
            <v>1000</v>
          </cell>
          <cell r="F32" t="str">
            <v>8</v>
          </cell>
        </row>
        <row r="33">
          <cell r="D33" t="str">
            <v>DMA_B2</v>
          </cell>
          <cell r="E33" t="str">
            <v>1001</v>
          </cell>
          <cell r="F33" t="str">
            <v>9</v>
          </cell>
        </row>
        <row r="34">
          <cell r="D34" t="str">
            <v>NOP</v>
          </cell>
          <cell r="E34" t="str">
            <v>00000000</v>
          </cell>
          <cell r="F34" t="str">
            <v>00</v>
          </cell>
        </row>
        <row r="35">
          <cell r="D35" t="str">
            <v>MEM_ESC_B</v>
          </cell>
          <cell r="E35" t="str">
            <v>00000001</v>
          </cell>
          <cell r="F35" t="str">
            <v>01</v>
          </cell>
        </row>
        <row r="36">
          <cell r="D36" t="str">
            <v>MEM_ESC_P</v>
          </cell>
          <cell r="E36" t="str">
            <v>00000010</v>
          </cell>
          <cell r="F36" t="str">
            <v>02</v>
          </cell>
        </row>
        <row r="37">
          <cell r="D37" t="str">
            <v>MEM_ESC_DP</v>
          </cell>
          <cell r="E37" t="str">
            <v>00000011</v>
          </cell>
          <cell r="F37" t="str">
            <v>03</v>
          </cell>
        </row>
        <row r="38">
          <cell r="D38" t="str">
            <v>MUE_REG_REG</v>
          </cell>
          <cell r="E38" t="str">
            <v>00010000</v>
          </cell>
          <cell r="F38" t="str">
            <v>10</v>
          </cell>
        </row>
        <row r="39">
          <cell r="D39" t="str">
            <v>MUE_BUS_REG</v>
          </cell>
          <cell r="E39" t="str">
            <v>00010001</v>
          </cell>
          <cell r="F39" t="str">
            <v>11</v>
          </cell>
        </row>
        <row r="40">
          <cell r="D40" t="str">
            <v>COMP</v>
          </cell>
          <cell r="E40" t="str">
            <v>00010010</v>
          </cell>
          <cell r="F40" t="str">
            <v>12</v>
          </cell>
        </row>
        <row r="41">
          <cell r="D41" t="str">
            <v>VALIDA_IX</v>
          </cell>
          <cell r="E41" t="str">
            <v>00100000</v>
          </cell>
          <cell r="F41" t="str">
            <v>20</v>
          </cell>
        </row>
        <row r="42">
          <cell r="D42" t="str">
            <v>DUMP</v>
          </cell>
          <cell r="E42" t="str">
            <v>00100001</v>
          </cell>
          <cell r="F42" t="str">
            <v>21</v>
          </cell>
        </row>
        <row r="43">
          <cell r="D43" t="str">
            <v>MUE_DATO_REG</v>
          </cell>
          <cell r="E43" t="str">
            <v>00110000</v>
          </cell>
          <cell r="F43" t="str">
            <v>30</v>
          </cell>
        </row>
        <row r="44">
          <cell r="D44" t="str">
            <v>SBAND</v>
          </cell>
          <cell r="E44" t="str">
            <v>00110001</v>
          </cell>
          <cell r="F44" t="str">
            <v>31</v>
          </cell>
        </row>
        <row r="45">
          <cell r="D45" t="str">
            <v>ALU_SUM_E</v>
          </cell>
          <cell r="E45" t="str">
            <v>01000000</v>
          </cell>
          <cell r="F45" t="str">
            <v>40</v>
          </cell>
        </row>
        <row r="46">
          <cell r="D46" t="str">
            <v>ALU_RES_E</v>
          </cell>
          <cell r="E46" t="str">
            <v>01000001</v>
          </cell>
          <cell r="F46" t="str">
            <v>41</v>
          </cell>
        </row>
        <row r="47">
          <cell r="D47" t="str">
            <v>ALU_MUL_E</v>
          </cell>
          <cell r="E47" t="str">
            <v>01000010</v>
          </cell>
          <cell r="F47" t="str">
            <v>42</v>
          </cell>
        </row>
        <row r="48">
          <cell r="D48" t="str">
            <v>ALU_DIV_E</v>
          </cell>
          <cell r="E48" t="str">
            <v>01000011</v>
          </cell>
          <cell r="F48" t="str">
            <v>43</v>
          </cell>
        </row>
        <row r="49">
          <cell r="D49" t="str">
            <v>ALU_SUM_F</v>
          </cell>
          <cell r="E49" t="str">
            <v>01000100</v>
          </cell>
          <cell r="F49" t="str">
            <v>44</v>
          </cell>
        </row>
        <row r="50">
          <cell r="D50" t="str">
            <v>ALU_RES_F</v>
          </cell>
          <cell r="E50" t="str">
            <v>01000101</v>
          </cell>
          <cell r="F50" t="str">
            <v>45</v>
          </cell>
        </row>
        <row r="51">
          <cell r="D51" t="str">
            <v>ALU_MUL_F</v>
          </cell>
          <cell r="E51" t="str">
            <v>01000110</v>
          </cell>
          <cell r="F51" t="str">
            <v>46</v>
          </cell>
        </row>
        <row r="52">
          <cell r="D52" t="str">
            <v>ALU_DIV_F</v>
          </cell>
          <cell r="E52" t="str">
            <v>01000111</v>
          </cell>
          <cell r="F52" t="str">
            <v>47</v>
          </cell>
        </row>
        <row r="53">
          <cell r="D53" t="str">
            <v>MMU_OPER</v>
          </cell>
          <cell r="E53" t="str">
            <v>01001000</v>
          </cell>
          <cell r="F53" t="str">
            <v>48</v>
          </cell>
        </row>
        <row r="54">
          <cell r="D54" t="str">
            <v>MMU_BY_PASS</v>
          </cell>
          <cell r="E54" t="str">
            <v>01001001</v>
          </cell>
          <cell r="F54" t="str">
            <v>49</v>
          </cell>
        </row>
        <row r="55">
          <cell r="D55" t="str">
            <v>MEM_LECT_B</v>
          </cell>
          <cell r="E55" t="str">
            <v>01001010</v>
          </cell>
          <cell r="F55" t="str">
            <v>4A</v>
          </cell>
        </row>
        <row r="56">
          <cell r="D56" t="str">
            <v>MEM_LECT_P</v>
          </cell>
          <cell r="E56" t="str">
            <v>01001011</v>
          </cell>
          <cell r="F56" t="str">
            <v>4B</v>
          </cell>
        </row>
        <row r="57">
          <cell r="D57" t="str">
            <v>MEM_LECT_DP</v>
          </cell>
          <cell r="E57" t="str">
            <v>01001100</v>
          </cell>
          <cell r="F57" t="str">
            <v>4C</v>
          </cell>
        </row>
        <row r="58">
          <cell r="D58" t="str">
            <v>MUE_REG_BUS</v>
          </cell>
          <cell r="E58" t="str">
            <v>01010000</v>
          </cell>
          <cell r="F58" t="str">
            <v>50</v>
          </cell>
        </row>
        <row r="59">
          <cell r="D59" t="str">
            <v>MUE_BUS_BUS</v>
          </cell>
          <cell r="E59" t="str">
            <v>01010001</v>
          </cell>
          <cell r="F59" t="str">
            <v>51</v>
          </cell>
        </row>
        <row r="60">
          <cell r="D60" t="str">
            <v>MUE_DATO_BUS</v>
          </cell>
          <cell r="E60" t="str">
            <v>01110000</v>
          </cell>
          <cell r="F60" t="str">
            <v>70</v>
          </cell>
        </row>
        <row r="61">
          <cell r="D61" t="str">
            <v>DMA_OPER</v>
          </cell>
          <cell r="E61" t="str">
            <v>10000000</v>
          </cell>
          <cell r="F61" t="str">
            <v>80</v>
          </cell>
        </row>
        <row r="62">
          <cell r="D62" t="str">
            <v>DMA_CONF</v>
          </cell>
          <cell r="E62" t="str">
            <v>11000000</v>
          </cell>
          <cell r="F62" t="str">
            <v>C0</v>
          </cell>
        </row>
        <row r="63">
          <cell r="D63" t="str">
            <v>BANDON</v>
          </cell>
          <cell r="E63" t="str">
            <v>11010000</v>
          </cell>
          <cell r="F63" t="str">
            <v>D0</v>
          </cell>
        </row>
        <row r="64">
          <cell r="D64" t="str">
            <v>BANDOFF</v>
          </cell>
          <cell r="E64" t="str">
            <v>11010001</v>
          </cell>
          <cell r="F64" t="str">
            <v>D1</v>
          </cell>
        </row>
        <row r="65">
          <cell r="D65" t="str">
            <v>B0</v>
          </cell>
          <cell r="E65" t="str">
            <v>0000</v>
          </cell>
          <cell r="F65" t="str">
            <v>0</v>
          </cell>
        </row>
        <row r="66">
          <cell r="D66" t="str">
            <v>B1</v>
          </cell>
          <cell r="E66" t="str">
            <v>0001</v>
          </cell>
          <cell r="F66" t="str">
            <v>1</v>
          </cell>
        </row>
        <row r="67">
          <cell r="D67" t="str">
            <v>B2</v>
          </cell>
          <cell r="E67" t="str">
            <v>0010</v>
          </cell>
          <cell r="F67" t="str">
            <v>2</v>
          </cell>
        </row>
        <row r="68">
          <cell r="D68" t="str">
            <v>B3</v>
          </cell>
          <cell r="E68" t="str">
            <v>0011</v>
          </cell>
          <cell r="F68" t="str">
            <v>3</v>
          </cell>
        </row>
        <row r="69">
          <cell r="D69" t="str">
            <v>B4</v>
          </cell>
          <cell r="E69" t="str">
            <v>0100</v>
          </cell>
          <cell r="F69" t="str">
            <v>4</v>
          </cell>
        </row>
        <row r="70">
          <cell r="D70" t="str">
            <v>B5</v>
          </cell>
          <cell r="E70" t="str">
            <v>0101</v>
          </cell>
          <cell r="F70" t="str">
            <v>5</v>
          </cell>
        </row>
        <row r="71">
          <cell r="D71" t="str">
            <v>B6</v>
          </cell>
          <cell r="E71" t="str">
            <v>0110</v>
          </cell>
          <cell r="F71" t="str">
            <v>6</v>
          </cell>
        </row>
        <row r="72">
          <cell r="D72" t="str">
            <v>B7</v>
          </cell>
          <cell r="E72" t="str">
            <v>0111</v>
          </cell>
          <cell r="F72" t="str">
            <v>7</v>
          </cell>
        </row>
        <row r="73">
          <cell r="D73" t="str">
            <v>B8</v>
          </cell>
          <cell r="E73" t="str">
            <v>1000</v>
          </cell>
          <cell r="F73" t="str">
            <v>8</v>
          </cell>
        </row>
        <row r="74">
          <cell r="D74" t="str">
            <v>B9</v>
          </cell>
          <cell r="E74" t="str">
            <v>1001</v>
          </cell>
          <cell r="F74" t="str">
            <v>9</v>
          </cell>
        </row>
        <row r="75">
          <cell r="D75" t="str">
            <v>B10</v>
          </cell>
          <cell r="E75" t="str">
            <v>1010</v>
          </cell>
          <cell r="F75" t="str">
            <v>A</v>
          </cell>
        </row>
        <row r="76">
          <cell r="D76" t="str">
            <v>B11</v>
          </cell>
          <cell r="E76" t="str">
            <v>1011</v>
          </cell>
          <cell r="F76" t="str">
            <v>B</v>
          </cell>
        </row>
        <row r="77">
          <cell r="D77" t="str">
            <v>B12</v>
          </cell>
          <cell r="E77" t="str">
            <v>1100</v>
          </cell>
          <cell r="F77" t="str">
            <v>C</v>
          </cell>
        </row>
        <row r="78">
          <cell r="D78" t="str">
            <v>B13</v>
          </cell>
          <cell r="E78" t="str">
            <v>1101</v>
          </cell>
          <cell r="F78" t="str">
            <v>D</v>
          </cell>
        </row>
        <row r="79">
          <cell r="D79" t="str">
            <v>B14</v>
          </cell>
          <cell r="E79" t="str">
            <v>1110</v>
          </cell>
          <cell r="F79" t="str">
            <v>E</v>
          </cell>
        </row>
        <row r="80">
          <cell r="D80" t="str">
            <v>B15</v>
          </cell>
          <cell r="E80" t="str">
            <v>1111</v>
          </cell>
          <cell r="F80" t="str">
            <v>F</v>
          </cell>
        </row>
        <row r="81">
          <cell r="D81" t="str">
            <v>NULO</v>
          </cell>
          <cell r="E81" t="str">
            <v>0000</v>
          </cell>
          <cell r="F81" t="str">
            <v>00</v>
          </cell>
        </row>
      </sheetData>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6:CV61"/>
  <sheetViews>
    <sheetView showGridLines="0" topLeftCell="H82" zoomScaleNormal="100" workbookViewId="0">
      <selection activeCell="U48" sqref="U48:Y49"/>
    </sheetView>
  </sheetViews>
  <sheetFormatPr baseColWidth="10" defaultColWidth="2" defaultRowHeight="10.5" customHeight="1" x14ac:dyDescent="0.25"/>
  <cols>
    <col min="1" max="16384" width="2" style="1"/>
  </cols>
  <sheetData>
    <row r="6" spans="17:86" ht="10.5" customHeight="1" x14ac:dyDescent="0.25">
      <c r="Q6" s="27"/>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9"/>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30"/>
    </row>
    <row r="7" spans="17:86" ht="10.5" customHeight="1" x14ac:dyDescent="0.25">
      <c r="Q7" s="7"/>
      <c r="R7" s="27"/>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31"/>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30"/>
      <c r="CH7" s="32"/>
    </row>
    <row r="8" spans="17:86" ht="10.5" customHeight="1" x14ac:dyDescent="0.25">
      <c r="Q8" s="7"/>
      <c r="R8" s="7"/>
      <c r="AT8" s="16"/>
      <c r="AU8" s="16"/>
      <c r="CG8" s="7"/>
      <c r="CH8" s="7"/>
    </row>
    <row r="9" spans="17:86" ht="10.5" customHeight="1" x14ac:dyDescent="0.25">
      <c r="Q9" s="7"/>
      <c r="R9" s="7"/>
      <c r="AT9" s="7"/>
      <c r="AU9" s="7"/>
      <c r="CG9" s="7"/>
      <c r="CH9" s="7"/>
    </row>
    <row r="10" spans="17:86" ht="10.5" customHeight="1" x14ac:dyDescent="0.25">
      <c r="Q10" s="7"/>
      <c r="R10" s="7"/>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22"/>
      <c r="AU10" s="22"/>
      <c r="AV10" s="33"/>
      <c r="AW10" s="33"/>
      <c r="AX10" s="33"/>
      <c r="AY10" s="33"/>
      <c r="AZ10" s="33"/>
      <c r="CG10" s="7"/>
      <c r="CH10" s="7"/>
    </row>
    <row r="11" spans="17:86" ht="10.5" customHeight="1" x14ac:dyDescent="0.25">
      <c r="Q11" s="7"/>
      <c r="R11" s="7"/>
      <c r="T11" s="27"/>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5"/>
      <c r="AU11" s="5"/>
      <c r="AV11" s="33"/>
      <c r="AW11" s="33"/>
      <c r="AX11" s="33"/>
      <c r="AY11" s="33"/>
      <c r="BA11" s="34"/>
      <c r="CG11" s="7"/>
      <c r="CH11" s="7"/>
    </row>
    <row r="12" spans="17:86" ht="10.5" customHeight="1" x14ac:dyDescent="0.25">
      <c r="Q12" s="7"/>
      <c r="R12" s="7"/>
      <c r="T12" s="34"/>
      <c r="U12" s="27"/>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Z12" s="34"/>
      <c r="BA12" s="34"/>
      <c r="BQ12" s="152" t="s">
        <v>6</v>
      </c>
      <c r="BR12" s="152"/>
      <c r="BS12" s="152"/>
      <c r="BT12" s="152"/>
      <c r="CG12" s="7"/>
      <c r="CH12" s="7"/>
    </row>
    <row r="13" spans="17:86" ht="10.5" customHeight="1" x14ac:dyDescent="0.25">
      <c r="Q13" s="7"/>
      <c r="R13" s="7"/>
      <c r="T13" s="7"/>
      <c r="U13" s="7"/>
      <c r="AT13" s="7"/>
      <c r="AU13" s="7"/>
      <c r="AY13" s="7"/>
      <c r="AZ13" s="7"/>
      <c r="BQ13" s="178" t="s">
        <v>7</v>
      </c>
      <c r="BR13" s="152"/>
      <c r="BS13" s="152"/>
      <c r="BT13" s="152"/>
      <c r="CG13" s="7"/>
      <c r="CH13" s="7"/>
    </row>
    <row r="14" spans="17:86" ht="10.5" customHeight="1" x14ac:dyDescent="0.25">
      <c r="Q14" s="7"/>
      <c r="R14" s="7"/>
      <c r="T14" s="7"/>
      <c r="U14" s="7"/>
      <c r="AI14" s="33"/>
      <c r="AJ14" s="33"/>
      <c r="AK14" s="33"/>
      <c r="AL14" s="33"/>
      <c r="AM14" s="33"/>
      <c r="AN14" s="33"/>
      <c r="AO14" s="33"/>
      <c r="AP14" s="33"/>
      <c r="AQ14" s="33"/>
      <c r="AR14" s="33"/>
      <c r="AT14" s="7"/>
      <c r="AU14" s="7"/>
      <c r="AY14" s="35"/>
      <c r="AZ14" s="35"/>
      <c r="BA14" s="36"/>
      <c r="BN14" s="37" t="s">
        <v>8</v>
      </c>
      <c r="BP14" s="180"/>
      <c r="BQ14" s="165"/>
      <c r="BR14" s="165"/>
      <c r="BS14" s="165"/>
      <c r="BT14" s="165"/>
      <c r="BU14" s="165"/>
      <c r="CG14" s="7"/>
      <c r="CH14" s="7"/>
    </row>
    <row r="15" spans="17:86" ht="10.5" customHeight="1" x14ac:dyDescent="0.25">
      <c r="Q15" s="7"/>
      <c r="R15" s="7"/>
      <c r="T15" s="7"/>
      <c r="U15" s="7"/>
      <c r="AI15" s="34"/>
      <c r="AJ15" s="33"/>
      <c r="AK15" s="33"/>
      <c r="AL15" s="33"/>
      <c r="AM15" s="33"/>
      <c r="AN15" s="33"/>
      <c r="AO15" s="33"/>
      <c r="AP15" s="33"/>
      <c r="AQ15" s="33"/>
      <c r="AS15" s="34"/>
      <c r="AT15" s="7"/>
      <c r="AU15" s="7"/>
      <c r="AY15" s="7"/>
      <c r="AZ15" s="38"/>
      <c r="BA15" s="39"/>
      <c r="BB15" s="5"/>
      <c r="BC15" s="5"/>
      <c r="BD15" s="5"/>
      <c r="BE15" s="5"/>
      <c r="BF15" s="5"/>
      <c r="BG15" s="5"/>
      <c r="BH15" s="5"/>
      <c r="BI15" s="5"/>
      <c r="BJ15" s="5"/>
      <c r="BK15" s="5"/>
      <c r="BL15" s="5"/>
      <c r="BM15" s="5"/>
      <c r="BN15" s="5"/>
      <c r="BO15" s="5"/>
      <c r="BP15" s="180"/>
      <c r="BQ15" s="165"/>
      <c r="BR15" s="165"/>
      <c r="BS15" s="165"/>
      <c r="BT15" s="165"/>
      <c r="BU15" s="165"/>
      <c r="CG15" s="7"/>
      <c r="CH15" s="7"/>
    </row>
    <row r="16" spans="17:86" ht="10.5" customHeight="1" x14ac:dyDescent="0.25">
      <c r="Q16" s="7"/>
      <c r="R16" s="7"/>
      <c r="T16" s="7"/>
      <c r="U16" s="7"/>
      <c r="AI16" s="34"/>
      <c r="AJ16" s="34"/>
      <c r="AK16" s="33"/>
      <c r="AL16" s="33"/>
      <c r="AM16" s="33"/>
      <c r="AN16" s="33"/>
      <c r="AO16" s="33"/>
      <c r="AP16" s="33"/>
      <c r="AR16" s="7"/>
      <c r="AS16" s="34"/>
      <c r="AT16" s="7"/>
      <c r="AU16" s="7"/>
      <c r="AY16" s="7"/>
      <c r="AZ16" s="7"/>
      <c r="BA16" s="40"/>
      <c r="BB16" s="5"/>
      <c r="BC16" s="5"/>
      <c r="BD16" s="5"/>
      <c r="BE16" s="5"/>
      <c r="BF16" s="5"/>
      <c r="BG16" s="5"/>
      <c r="BH16" s="5"/>
      <c r="BI16" s="5"/>
      <c r="BJ16" s="5"/>
      <c r="BK16" s="5"/>
      <c r="BL16" s="5"/>
      <c r="BM16" s="5"/>
      <c r="BN16" s="5"/>
      <c r="BO16" s="5"/>
      <c r="BP16" s="8"/>
      <c r="BQ16" s="181" t="s">
        <v>9</v>
      </c>
      <c r="BR16" s="181"/>
      <c r="BS16" s="181"/>
      <c r="BT16" s="181"/>
      <c r="BU16" s="13"/>
      <c r="CG16" s="7"/>
      <c r="CH16" s="7"/>
    </row>
    <row r="17" spans="6:100" ht="10.5" customHeight="1" thickBot="1" x14ac:dyDescent="0.3">
      <c r="Q17" s="7"/>
      <c r="R17" s="7"/>
      <c r="T17" s="7"/>
      <c r="U17" s="7"/>
      <c r="AI17" s="7"/>
      <c r="AJ17" s="7"/>
      <c r="AQ17" s="34"/>
      <c r="AR17" s="7"/>
      <c r="AS17" s="34"/>
      <c r="AT17" s="7"/>
      <c r="AU17" s="7"/>
      <c r="AY17" s="7"/>
      <c r="AZ17" s="7"/>
      <c r="BP17" s="8"/>
      <c r="BU17" s="13"/>
      <c r="BV17" s="152" t="s">
        <v>10</v>
      </c>
      <c r="BW17" s="152"/>
      <c r="BX17" s="152"/>
      <c r="BY17" s="152"/>
      <c r="CG17" s="7"/>
      <c r="CH17" s="7"/>
    </row>
    <row r="18" spans="6:100" ht="10.5" customHeight="1" thickBot="1" x14ac:dyDescent="0.3">
      <c r="Q18" s="7"/>
      <c r="R18" s="7"/>
      <c r="T18" s="7"/>
      <c r="U18" s="7"/>
      <c r="AI18" s="7"/>
      <c r="AJ18" s="7"/>
      <c r="AQ18" s="41"/>
      <c r="AR18" s="42"/>
      <c r="AS18" s="41"/>
      <c r="AT18" s="7"/>
      <c r="AU18" s="7"/>
      <c r="AY18" s="42"/>
      <c r="AZ18" s="42"/>
      <c r="BP18" s="165"/>
      <c r="BQ18" s="165"/>
      <c r="BR18" s="165"/>
      <c r="BS18" s="165"/>
      <c r="BT18" s="43"/>
      <c r="BU18" s="44"/>
      <c r="BV18" s="178" t="s">
        <v>11</v>
      </c>
      <c r="BW18" s="152"/>
      <c r="BX18" s="152"/>
      <c r="BY18" s="152"/>
      <c r="BZ18" s="45"/>
      <c r="CA18" s="45"/>
      <c r="CB18" s="45"/>
      <c r="CG18" s="7"/>
      <c r="CH18" s="7"/>
      <c r="CR18" s="2"/>
      <c r="CS18" s="3"/>
      <c r="CT18" s="3"/>
      <c r="CU18" s="4"/>
    </row>
    <row r="19" spans="6:100" ht="10.5" customHeight="1" x14ac:dyDescent="0.25">
      <c r="Q19" s="7"/>
      <c r="R19" s="7"/>
      <c r="T19" s="7"/>
      <c r="U19" s="7"/>
      <c r="AI19" s="7"/>
      <c r="AJ19" s="7"/>
      <c r="AN19" s="2"/>
      <c r="AO19" s="3"/>
      <c r="AP19" s="3"/>
      <c r="AQ19" s="3"/>
      <c r="AR19" s="3"/>
      <c r="AS19" s="3"/>
      <c r="AT19" s="3"/>
      <c r="AU19" s="3"/>
      <c r="AV19" s="3"/>
      <c r="AW19" s="3"/>
      <c r="AX19" s="3"/>
      <c r="AY19" s="3"/>
      <c r="AZ19" s="3"/>
      <c r="BA19" s="3"/>
      <c r="BB19" s="3"/>
      <c r="BC19" s="3"/>
      <c r="BD19" s="4"/>
      <c r="BT19" s="46"/>
      <c r="BU19" s="44"/>
      <c r="BV19" s="5"/>
      <c r="BW19" s="5"/>
      <c r="BX19" s="5"/>
      <c r="BY19" s="5"/>
      <c r="BZ19" s="28"/>
      <c r="CA19" s="30"/>
      <c r="CB19" s="34"/>
      <c r="CG19" s="7"/>
      <c r="CH19" s="7"/>
      <c r="CO19" s="32"/>
      <c r="CQ19" s="14"/>
      <c r="CR19" s="8"/>
      <c r="CS19" s="6"/>
      <c r="CT19" s="6"/>
      <c r="CU19" s="13"/>
      <c r="CV19" s="15"/>
    </row>
    <row r="20" spans="6:100" ht="10.5" customHeight="1" x14ac:dyDescent="0.25">
      <c r="Q20" s="7"/>
      <c r="R20" s="7"/>
      <c r="T20" s="7"/>
      <c r="U20" s="7"/>
      <c r="AI20" s="7"/>
      <c r="AJ20" s="7"/>
      <c r="AM20" s="47"/>
      <c r="AN20" s="8"/>
      <c r="AO20" s="6"/>
      <c r="AP20" s="6"/>
      <c r="AQ20" s="6"/>
      <c r="AR20" s="6"/>
      <c r="AS20" s="6"/>
      <c r="AT20" s="6"/>
      <c r="AU20" s="6"/>
      <c r="AV20" s="6"/>
      <c r="AW20" s="6"/>
      <c r="AX20" s="6"/>
      <c r="AY20" s="6"/>
      <c r="AZ20" s="6"/>
      <c r="BA20" s="6"/>
      <c r="BB20" s="6"/>
      <c r="BC20" s="6"/>
      <c r="BD20" s="13"/>
      <c r="BE20" s="48"/>
      <c r="BT20" s="8"/>
      <c r="BU20" s="13"/>
      <c r="BV20" s="5"/>
      <c r="BW20" s="5"/>
      <c r="BX20" s="5"/>
      <c r="BY20" s="5"/>
      <c r="BZ20" s="30"/>
      <c r="CA20" s="34"/>
      <c r="CB20" s="34"/>
      <c r="CG20" s="7"/>
      <c r="CH20" s="7"/>
      <c r="CO20" s="32"/>
      <c r="CR20" s="153"/>
      <c r="CS20" s="154"/>
      <c r="CT20" s="154"/>
      <c r="CU20" s="155"/>
    </row>
    <row r="21" spans="6:100" ht="10.5" customHeight="1" x14ac:dyDescent="0.25">
      <c r="Q21" s="7"/>
      <c r="R21" s="7"/>
      <c r="T21" s="7"/>
      <c r="U21" s="7"/>
      <c r="AI21" s="7"/>
      <c r="AJ21" s="7"/>
      <c r="AM21" s="49"/>
      <c r="AN21" s="8"/>
      <c r="AO21" s="6"/>
      <c r="AP21" s="50">
        <v>0</v>
      </c>
      <c r="AQ21" s="6"/>
      <c r="AR21" s="6"/>
      <c r="AS21" s="51"/>
      <c r="AT21" s="52" t="s">
        <v>12</v>
      </c>
      <c r="AU21" s="168" t="s">
        <v>13</v>
      </c>
      <c r="AV21" s="169"/>
      <c r="AW21" s="175" t="s">
        <v>14</v>
      </c>
      <c r="AX21" s="176"/>
      <c r="AY21" s="168" t="s">
        <v>15</v>
      </c>
      <c r="AZ21" s="169"/>
      <c r="BA21" s="53" t="s">
        <v>16</v>
      </c>
      <c r="BB21" s="51"/>
      <c r="BC21" s="6"/>
      <c r="BD21" s="13"/>
      <c r="BE21" s="54"/>
      <c r="BP21" s="166"/>
      <c r="BQ21" s="166"/>
      <c r="BR21" s="166"/>
      <c r="BS21" s="166"/>
      <c r="BU21" s="13"/>
      <c r="BZ21" s="34"/>
      <c r="CA21" s="34"/>
      <c r="CB21" s="34"/>
      <c r="CG21" s="7"/>
      <c r="CH21" s="7"/>
      <c r="CO21" s="32"/>
      <c r="CQ21" s="14"/>
      <c r="CR21" s="153" t="s">
        <v>17</v>
      </c>
      <c r="CS21" s="154"/>
      <c r="CT21" s="154"/>
      <c r="CU21" s="155"/>
      <c r="CV21" s="15"/>
    </row>
    <row r="22" spans="6:100" ht="10.5" customHeight="1" x14ac:dyDescent="0.25">
      <c r="Q22" s="7"/>
      <c r="R22" s="7"/>
      <c r="T22" s="7"/>
      <c r="U22" s="7"/>
      <c r="AI22" s="7"/>
      <c r="AJ22" s="7"/>
      <c r="AN22" s="8"/>
      <c r="AO22" s="6"/>
      <c r="AP22" s="55">
        <v>1</v>
      </c>
      <c r="AQ22" s="6"/>
      <c r="AR22" s="6"/>
      <c r="AS22" s="51"/>
      <c r="AT22" s="51"/>
      <c r="AU22" s="56"/>
      <c r="AV22" s="56"/>
      <c r="AW22" s="56"/>
      <c r="AX22" s="56"/>
      <c r="AY22" s="56"/>
      <c r="AZ22" s="56"/>
      <c r="BA22" s="51"/>
      <c r="BB22" s="51"/>
      <c r="BC22" s="6"/>
      <c r="BD22" s="13"/>
      <c r="BJ22" s="33"/>
      <c r="BK22" s="33"/>
      <c r="BL22" s="33"/>
      <c r="BN22" s="37" t="s">
        <v>18</v>
      </c>
      <c r="BP22" s="8"/>
      <c r="BU22" s="13"/>
      <c r="BZ22" s="34"/>
      <c r="CA22" s="34"/>
      <c r="CB22" s="34"/>
      <c r="CG22" s="7"/>
      <c r="CH22" s="7"/>
      <c r="CO22" s="32"/>
      <c r="CR22" s="8"/>
      <c r="CS22" s="6"/>
      <c r="CT22" s="6"/>
      <c r="CU22" s="13"/>
    </row>
    <row r="23" spans="6:100" ht="10.5" customHeight="1" x14ac:dyDescent="0.25">
      <c r="Q23" s="7"/>
      <c r="R23" s="7"/>
      <c r="T23" s="7"/>
      <c r="U23" s="7"/>
      <c r="AI23" s="7"/>
      <c r="AJ23" s="7"/>
      <c r="AM23" s="47"/>
      <c r="AN23" s="8"/>
      <c r="AO23" s="6"/>
      <c r="AP23" s="55">
        <v>2</v>
      </c>
      <c r="AQ23" s="6"/>
      <c r="AR23" s="6"/>
      <c r="AS23" s="51"/>
      <c r="AT23" s="52" t="s">
        <v>19</v>
      </c>
      <c r="AU23" s="168" t="s">
        <v>20</v>
      </c>
      <c r="AV23" s="169"/>
      <c r="AW23" s="175" t="s">
        <v>21</v>
      </c>
      <c r="AX23" s="176"/>
      <c r="AY23" s="168" t="s">
        <v>22</v>
      </c>
      <c r="AZ23" s="169"/>
      <c r="BA23" s="53" t="s">
        <v>23</v>
      </c>
      <c r="BB23" s="51"/>
      <c r="BC23" s="6"/>
      <c r="BD23" s="13"/>
      <c r="BE23" s="48"/>
      <c r="BJ23" s="27"/>
      <c r="BK23" s="33"/>
      <c r="BL23" s="33"/>
      <c r="BM23" s="5"/>
      <c r="BN23" s="5"/>
      <c r="BO23" s="15"/>
      <c r="BP23" s="8"/>
      <c r="BU23" s="13"/>
      <c r="BZ23" s="34"/>
      <c r="CA23" s="34"/>
      <c r="CB23" s="34"/>
      <c r="CG23" s="7"/>
      <c r="CH23" s="7"/>
      <c r="CO23" s="32"/>
      <c r="CQ23" s="14"/>
      <c r="CR23" s="8"/>
      <c r="CS23" s="6"/>
      <c r="CT23" s="6"/>
      <c r="CU23" s="13"/>
      <c r="CV23" s="15"/>
    </row>
    <row r="24" spans="6:100" ht="10.5" customHeight="1" thickBot="1" x14ac:dyDescent="0.3">
      <c r="Q24" s="7"/>
      <c r="R24" s="7"/>
      <c r="T24" s="7"/>
      <c r="U24" s="7"/>
      <c r="AI24" s="7"/>
      <c r="AJ24" s="7"/>
      <c r="AM24" s="49"/>
      <c r="AN24" s="8"/>
      <c r="AO24" s="6"/>
      <c r="AP24" s="55">
        <v>3</v>
      </c>
      <c r="AQ24" s="6"/>
      <c r="AR24" s="6"/>
      <c r="AS24" s="51"/>
      <c r="AT24" s="51"/>
      <c r="AU24" s="56"/>
      <c r="AV24" s="56"/>
      <c r="AW24" s="56"/>
      <c r="AX24" s="56"/>
      <c r="AY24" s="56"/>
      <c r="AZ24" s="56"/>
      <c r="BA24" s="51"/>
      <c r="BB24" s="51"/>
      <c r="BC24" s="6"/>
      <c r="BD24" s="13"/>
      <c r="BE24" s="54"/>
      <c r="BJ24" s="34"/>
      <c r="BK24" s="27"/>
      <c r="BL24" s="33"/>
      <c r="BM24" s="5"/>
      <c r="BN24" s="5"/>
      <c r="BO24" s="5"/>
      <c r="BP24" s="179"/>
      <c r="BQ24" s="166"/>
      <c r="BR24" s="166"/>
      <c r="BS24" s="166"/>
      <c r="BT24" s="166"/>
      <c r="BU24" s="166"/>
      <c r="BZ24" s="34"/>
      <c r="CA24" s="34"/>
      <c r="CB24" s="34"/>
      <c r="CG24" s="7"/>
      <c r="CH24" s="7"/>
      <c r="CO24" s="32"/>
      <c r="CR24" s="18"/>
      <c r="CS24" s="19"/>
      <c r="CT24" s="19"/>
      <c r="CU24" s="20"/>
    </row>
    <row r="25" spans="6:100" ht="10.5" customHeight="1" thickBot="1" x14ac:dyDescent="0.3">
      <c r="Q25" s="7"/>
      <c r="R25" s="7"/>
      <c r="T25" s="7"/>
      <c r="U25" s="7"/>
      <c r="AI25" s="7"/>
      <c r="AJ25" s="7"/>
      <c r="AN25" s="8"/>
      <c r="AO25" s="6"/>
      <c r="AP25" s="55">
        <v>4</v>
      </c>
      <c r="AQ25" s="6"/>
      <c r="AR25" s="6"/>
      <c r="AS25" s="51"/>
      <c r="AT25" s="52" t="s">
        <v>24</v>
      </c>
      <c r="AU25" s="168" t="s">
        <v>25</v>
      </c>
      <c r="AV25" s="169"/>
      <c r="AW25" s="175" t="s">
        <v>26</v>
      </c>
      <c r="AX25" s="176"/>
      <c r="AY25" s="168" t="s">
        <v>27</v>
      </c>
      <c r="AZ25" s="169"/>
      <c r="BA25" s="53" t="s">
        <v>28</v>
      </c>
      <c r="BB25" s="51"/>
      <c r="BC25" s="6"/>
      <c r="BD25" s="13"/>
      <c r="BJ25" s="7"/>
      <c r="BK25" s="7"/>
      <c r="BP25" s="179"/>
      <c r="BQ25" s="166"/>
      <c r="BR25" s="166"/>
      <c r="BS25" s="166"/>
      <c r="BT25" s="166"/>
      <c r="BU25" s="166"/>
      <c r="BZ25" s="34"/>
      <c r="CA25" s="34"/>
      <c r="CB25" s="34"/>
      <c r="CF25" s="36"/>
      <c r="CG25" s="35"/>
      <c r="CH25" s="35"/>
      <c r="CO25" s="32"/>
    </row>
    <row r="26" spans="6:100" ht="10.5" customHeight="1" x14ac:dyDescent="0.25">
      <c r="K26" s="37" t="s">
        <v>29</v>
      </c>
      <c r="L26" s="57"/>
      <c r="M26" s="57"/>
      <c r="N26" s="57"/>
      <c r="O26" s="57"/>
      <c r="P26" s="57"/>
      <c r="Q26" s="7"/>
      <c r="R26" s="7"/>
      <c r="T26" s="7"/>
      <c r="U26" s="7"/>
      <c r="AI26" s="7"/>
      <c r="AJ26" s="7"/>
      <c r="AM26" s="47"/>
      <c r="AN26" s="8"/>
      <c r="AO26" s="6"/>
      <c r="AP26" s="55">
        <v>5</v>
      </c>
      <c r="AQ26" s="6"/>
      <c r="AR26" s="6"/>
      <c r="AS26" s="51"/>
      <c r="AT26" s="51"/>
      <c r="AU26" s="56"/>
      <c r="AV26" s="56"/>
      <c r="AW26" s="56"/>
      <c r="AX26" s="56"/>
      <c r="AY26" s="56"/>
      <c r="AZ26" s="56"/>
      <c r="BA26" s="51"/>
      <c r="BB26" s="51"/>
      <c r="BC26" s="6"/>
      <c r="BD26" s="13"/>
      <c r="BE26" s="48"/>
      <c r="BJ26" s="7"/>
      <c r="BK26" s="7"/>
      <c r="BQ26" s="152" t="s">
        <v>30</v>
      </c>
      <c r="BR26" s="152"/>
      <c r="BS26" s="152"/>
      <c r="BT26" s="152"/>
      <c r="BV26" s="27"/>
      <c r="BW26" s="5"/>
      <c r="BX26" s="5"/>
      <c r="BY26" s="5"/>
      <c r="BZ26" s="34"/>
      <c r="CA26" s="34"/>
      <c r="CB26" s="14"/>
      <c r="CC26" s="5"/>
      <c r="CD26" s="5"/>
      <c r="CE26" s="5"/>
      <c r="CF26" s="39"/>
      <c r="CG26" s="38"/>
      <c r="CH26" s="7"/>
      <c r="CO26" s="32"/>
      <c r="CR26" s="2"/>
      <c r="CS26" s="3"/>
      <c r="CT26" s="3"/>
      <c r="CU26" s="4"/>
    </row>
    <row r="27" spans="6:100" ht="10.5" customHeight="1" x14ac:dyDescent="0.25">
      <c r="K27" s="37" t="s">
        <v>31</v>
      </c>
      <c r="Q27" s="21" t="s">
        <v>32</v>
      </c>
      <c r="R27" s="21" t="s">
        <v>32</v>
      </c>
      <c r="S27" s="21" t="s">
        <v>32</v>
      </c>
      <c r="T27" s="21" t="s">
        <v>32</v>
      </c>
      <c r="U27" s="21" t="s">
        <v>32</v>
      </c>
      <c r="AI27" s="7"/>
      <c r="AJ27" s="7"/>
      <c r="AM27" s="49"/>
      <c r="AN27" s="8"/>
      <c r="AO27" s="6"/>
      <c r="AP27" s="55">
        <v>6</v>
      </c>
      <c r="AQ27" s="6"/>
      <c r="AR27" s="6"/>
      <c r="AS27" s="51"/>
      <c r="AT27" s="52" t="s">
        <v>33</v>
      </c>
      <c r="AU27" s="168" t="s">
        <v>34</v>
      </c>
      <c r="AV27" s="169"/>
      <c r="AW27" s="175" t="s">
        <v>35</v>
      </c>
      <c r="AX27" s="176"/>
      <c r="AY27" s="168" t="s">
        <v>36</v>
      </c>
      <c r="AZ27" s="169"/>
      <c r="BA27" s="53" t="s">
        <v>37</v>
      </c>
      <c r="BB27" s="51"/>
      <c r="BC27" s="6"/>
      <c r="BD27" s="13"/>
      <c r="BE27" s="54"/>
      <c r="BJ27" s="7"/>
      <c r="BK27" s="7"/>
      <c r="BQ27" s="178" t="s">
        <v>38</v>
      </c>
      <c r="BR27" s="152"/>
      <c r="BS27" s="152"/>
      <c r="BT27" s="152"/>
      <c r="BV27" s="34"/>
      <c r="BW27" s="27"/>
      <c r="BX27" s="5"/>
      <c r="BY27" s="5"/>
      <c r="BZ27" s="34"/>
      <c r="CA27" s="34"/>
      <c r="CB27" s="14"/>
      <c r="CC27" s="5"/>
      <c r="CD27" s="5"/>
      <c r="CE27" s="5"/>
      <c r="CF27" s="58"/>
      <c r="CG27" s="7"/>
      <c r="CH27" s="7"/>
      <c r="CO27" s="32"/>
      <c r="CQ27" s="14"/>
      <c r="CR27" s="8"/>
      <c r="CS27" s="6"/>
      <c r="CT27" s="6"/>
      <c r="CU27" s="13"/>
      <c r="CV27" s="15"/>
    </row>
    <row r="28" spans="6:100" ht="10.5" customHeight="1" x14ac:dyDescent="0.25">
      <c r="F28" s="152"/>
      <c r="G28" s="152"/>
      <c r="H28" s="152"/>
      <c r="I28" s="152"/>
      <c r="J28" s="152"/>
      <c r="L28" s="59"/>
      <c r="M28" s="60"/>
      <c r="N28" s="60"/>
      <c r="O28" s="60"/>
      <c r="P28" s="61"/>
      <c r="Q28" s="62"/>
      <c r="R28" s="63"/>
      <c r="S28" s="64"/>
      <c r="T28" s="6"/>
      <c r="U28" s="65"/>
      <c r="V28" s="66"/>
      <c r="W28" s="66"/>
      <c r="X28" s="66"/>
      <c r="Y28" s="66"/>
      <c r="Z28" s="66"/>
      <c r="AA28" s="67"/>
      <c r="AB28" s="177"/>
      <c r="AC28" s="152"/>
      <c r="AD28" s="152"/>
      <c r="AE28" s="152"/>
      <c r="AF28" s="152"/>
      <c r="AI28" s="7"/>
      <c r="AJ28" s="7"/>
      <c r="AN28" s="8"/>
      <c r="AO28" s="6"/>
      <c r="AP28" s="55">
        <v>7</v>
      </c>
      <c r="AQ28" s="6"/>
      <c r="AR28" s="6"/>
      <c r="AS28" s="51"/>
      <c r="AT28" s="51"/>
      <c r="AU28" s="56"/>
      <c r="AV28" s="56"/>
      <c r="AW28" s="56"/>
      <c r="AX28" s="56"/>
      <c r="AY28" s="56"/>
      <c r="AZ28" s="56"/>
      <c r="BA28" s="51"/>
      <c r="BB28" s="51"/>
      <c r="BC28" s="6"/>
      <c r="BD28" s="13"/>
      <c r="BJ28" s="7"/>
      <c r="BK28" s="7"/>
      <c r="BV28" s="34"/>
      <c r="BW28" s="34"/>
      <c r="BX28" s="27"/>
      <c r="BZ28" s="34"/>
      <c r="CA28" s="34"/>
      <c r="CB28" s="34"/>
      <c r="CG28" s="7"/>
      <c r="CH28" s="7"/>
      <c r="CO28" s="32"/>
      <c r="CR28" s="153"/>
      <c r="CS28" s="154"/>
      <c r="CT28" s="154"/>
      <c r="CU28" s="155"/>
    </row>
    <row r="29" spans="6:100" ht="10.5" customHeight="1" x14ac:dyDescent="0.25">
      <c r="F29" s="178"/>
      <c r="G29" s="152"/>
      <c r="H29" s="152"/>
      <c r="I29" s="152"/>
      <c r="J29" s="152"/>
      <c r="Q29" s="21" t="s">
        <v>32</v>
      </c>
      <c r="R29" s="21" t="s">
        <v>32</v>
      </c>
      <c r="S29" s="21" t="s">
        <v>32</v>
      </c>
      <c r="T29" s="21" t="s">
        <v>32</v>
      </c>
      <c r="U29" s="21" t="s">
        <v>32</v>
      </c>
      <c r="AB29" s="162"/>
      <c r="AC29" s="154"/>
      <c r="AD29" s="154"/>
      <c r="AE29" s="154"/>
      <c r="AF29" s="154"/>
      <c r="AI29" s="7"/>
      <c r="AJ29" s="7"/>
      <c r="AM29" s="47"/>
      <c r="AN29" s="8"/>
      <c r="AO29" s="6"/>
      <c r="AP29" s="55">
        <v>8</v>
      </c>
      <c r="AQ29" s="6"/>
      <c r="AR29" s="6"/>
      <c r="AS29" s="51"/>
      <c r="AT29" s="52" t="s">
        <v>39</v>
      </c>
      <c r="AU29" s="168" t="s">
        <v>40</v>
      </c>
      <c r="AV29" s="169"/>
      <c r="AW29" s="175" t="s">
        <v>41</v>
      </c>
      <c r="AX29" s="176"/>
      <c r="AY29" s="168" t="s">
        <v>42</v>
      </c>
      <c r="AZ29" s="169"/>
      <c r="BA29" s="53" t="s">
        <v>43</v>
      </c>
      <c r="BB29" s="51"/>
      <c r="BC29" s="6"/>
      <c r="BD29" s="13"/>
      <c r="BE29" s="48"/>
      <c r="BJ29" s="7"/>
      <c r="BK29" s="7"/>
      <c r="BL29" s="68"/>
      <c r="BV29" s="34"/>
      <c r="BW29" s="34"/>
      <c r="BX29" s="34"/>
      <c r="BZ29" s="34"/>
      <c r="CA29" s="34"/>
      <c r="CB29" s="34"/>
      <c r="CG29" s="7"/>
      <c r="CH29" s="7"/>
      <c r="CI29" s="37" t="s">
        <v>44</v>
      </c>
      <c r="CO29" s="32"/>
      <c r="CQ29" s="14"/>
      <c r="CR29" s="153" t="s">
        <v>17</v>
      </c>
      <c r="CS29" s="154"/>
      <c r="CT29" s="154"/>
      <c r="CU29" s="155"/>
      <c r="CV29" s="15"/>
    </row>
    <row r="30" spans="6:100" ht="10.5" customHeight="1" thickBot="1" x14ac:dyDescent="0.3">
      <c r="Q30" s="7"/>
      <c r="R30" s="7"/>
      <c r="T30" s="7"/>
      <c r="U30" s="7"/>
      <c r="AI30" s="7"/>
      <c r="AJ30" s="7"/>
      <c r="AM30" s="49"/>
      <c r="AN30" s="8"/>
      <c r="AO30" s="6"/>
      <c r="AP30" s="55">
        <v>9</v>
      </c>
      <c r="AQ30" s="6"/>
      <c r="AR30" s="6"/>
      <c r="AS30" s="6"/>
      <c r="AT30" s="6"/>
      <c r="AU30" s="56"/>
      <c r="AV30" s="56"/>
      <c r="AW30" s="56"/>
      <c r="AX30" s="56"/>
      <c r="AY30" s="56"/>
      <c r="AZ30" s="56"/>
      <c r="BA30" s="51"/>
      <c r="BB30" s="51"/>
      <c r="BC30" s="6"/>
      <c r="BD30" s="13"/>
      <c r="BE30" s="54"/>
      <c r="BJ30" s="7"/>
      <c r="BK30" s="35"/>
      <c r="BL30" s="36"/>
      <c r="BM30" s="5"/>
      <c r="BN30" s="5"/>
      <c r="BO30" s="5"/>
      <c r="BP30" s="5"/>
      <c r="BQ30" s="5"/>
      <c r="BR30" s="5"/>
      <c r="BS30" s="5"/>
      <c r="BT30" s="5"/>
      <c r="BU30" s="5"/>
      <c r="BV30" s="69"/>
      <c r="BW30" s="34"/>
      <c r="BX30" s="34"/>
      <c r="BZ30" s="34"/>
      <c r="CA30" s="34"/>
      <c r="CB30" s="34"/>
      <c r="CG30" s="70" t="s">
        <v>32</v>
      </c>
      <c r="CH30" s="70" t="s">
        <v>32</v>
      </c>
      <c r="CO30" s="32"/>
      <c r="CR30" s="8"/>
      <c r="CS30" s="6"/>
      <c r="CT30" s="6"/>
      <c r="CU30" s="13"/>
    </row>
    <row r="31" spans="6:100" ht="10.5" customHeight="1" x14ac:dyDescent="0.25">
      <c r="Q31" s="7"/>
      <c r="R31" s="7"/>
      <c r="T31" s="7"/>
      <c r="U31" s="7"/>
      <c r="AI31" s="7"/>
      <c r="AJ31" s="7"/>
      <c r="AN31" s="8"/>
      <c r="AO31" s="6"/>
      <c r="AP31" s="55" t="s">
        <v>45</v>
      </c>
      <c r="AQ31" s="6"/>
      <c r="AR31" s="6"/>
      <c r="AS31" s="51"/>
      <c r="AT31" s="52" t="s">
        <v>46</v>
      </c>
      <c r="AU31" s="168" t="s">
        <v>47</v>
      </c>
      <c r="AV31" s="169"/>
      <c r="AW31" s="175" t="s">
        <v>48</v>
      </c>
      <c r="AX31" s="176"/>
      <c r="AY31" s="168" t="s">
        <v>49</v>
      </c>
      <c r="AZ31" s="169"/>
      <c r="BA31" s="53" t="s">
        <v>50</v>
      </c>
      <c r="BB31" s="51"/>
      <c r="BC31" s="6"/>
      <c r="BD31" s="13"/>
      <c r="BJ31" s="71"/>
      <c r="BK31" s="71"/>
      <c r="BL31" s="72"/>
      <c r="BM31" s="5"/>
      <c r="BN31" s="5"/>
      <c r="BO31" s="5"/>
      <c r="BP31" s="5"/>
      <c r="BQ31" s="5"/>
      <c r="BR31" s="5"/>
      <c r="BS31" s="5"/>
      <c r="BT31" s="5"/>
      <c r="BU31" s="5"/>
      <c r="BV31" s="33"/>
      <c r="BW31" s="69"/>
      <c r="BX31" s="34"/>
      <c r="BZ31" s="34"/>
      <c r="CA31" s="7"/>
      <c r="CF31" s="2"/>
      <c r="CG31" s="3"/>
      <c r="CH31" s="3"/>
      <c r="CI31" s="4"/>
      <c r="CO31" s="32"/>
      <c r="CQ31" s="14"/>
      <c r="CR31" s="8"/>
      <c r="CS31" s="6"/>
      <c r="CT31" s="6"/>
      <c r="CU31" s="13"/>
      <c r="CV31" s="15"/>
    </row>
    <row r="32" spans="6:100" ht="10.5" customHeight="1" thickBot="1" x14ac:dyDescent="0.3">
      <c r="Q32" s="7"/>
      <c r="R32" s="7"/>
      <c r="T32" s="7"/>
      <c r="U32" s="7"/>
      <c r="AI32" s="7"/>
      <c r="AJ32" s="7"/>
      <c r="AM32" s="47"/>
      <c r="AN32" s="8"/>
      <c r="AO32" s="6"/>
      <c r="AP32" s="55" t="s">
        <v>51</v>
      </c>
      <c r="AQ32" s="6"/>
      <c r="AR32" s="6"/>
      <c r="AS32" s="6"/>
      <c r="AT32" s="6"/>
      <c r="AU32" s="56"/>
      <c r="AV32" s="56"/>
      <c r="AW32" s="56"/>
      <c r="AX32" s="56"/>
      <c r="AY32" s="56"/>
      <c r="AZ32" s="56"/>
      <c r="BA32" s="51"/>
      <c r="BB32" s="51"/>
      <c r="BC32" s="6"/>
      <c r="BD32" s="13"/>
      <c r="BE32" s="48"/>
      <c r="BJ32" s="7"/>
      <c r="BK32" s="7"/>
      <c r="BZ32" s="34"/>
      <c r="CA32" s="7"/>
      <c r="CD32" s="21" t="s">
        <v>32</v>
      </c>
      <c r="CE32" s="14"/>
      <c r="CF32" s="153" t="s">
        <v>52</v>
      </c>
      <c r="CG32" s="154"/>
      <c r="CH32" s="154"/>
      <c r="CI32" s="155"/>
      <c r="CJ32" s="15"/>
      <c r="CO32" s="32"/>
      <c r="CR32" s="18"/>
      <c r="CS32" s="19"/>
      <c r="CT32" s="19"/>
      <c r="CU32" s="20"/>
    </row>
    <row r="33" spans="17:100" ht="10.5" customHeight="1" thickBot="1" x14ac:dyDescent="0.3">
      <c r="Q33" s="7"/>
      <c r="R33" s="7"/>
      <c r="T33" s="7"/>
      <c r="U33" s="7"/>
      <c r="AI33" s="7"/>
      <c r="AJ33" s="7"/>
      <c r="AM33" s="49"/>
      <c r="AN33" s="8"/>
      <c r="AO33" s="6"/>
      <c r="AP33" s="55" t="s">
        <v>53</v>
      </c>
      <c r="AQ33" s="6"/>
      <c r="AR33" s="6"/>
      <c r="AS33" s="6"/>
      <c r="AT33" s="6"/>
      <c r="AU33" s="56"/>
      <c r="AV33" s="56"/>
      <c r="AW33" s="56"/>
      <c r="AX33" s="56"/>
      <c r="AY33" s="168" t="s">
        <v>8</v>
      </c>
      <c r="AZ33" s="169"/>
      <c r="BA33" s="53" t="s">
        <v>54</v>
      </c>
      <c r="BB33" s="51"/>
      <c r="BC33" s="6"/>
      <c r="BD33" s="13"/>
      <c r="BE33" s="54"/>
      <c r="BJ33" s="7"/>
      <c r="BK33" s="7"/>
      <c r="BZ33" s="34"/>
      <c r="CA33" s="7"/>
      <c r="CD33" s="21" t="s">
        <v>32</v>
      </c>
      <c r="CF33" s="173" t="s">
        <v>55</v>
      </c>
      <c r="CG33" s="154"/>
      <c r="CH33" s="154"/>
      <c r="CI33" s="155"/>
      <c r="CO33" s="32"/>
    </row>
    <row r="34" spans="17:100" ht="10.5" customHeight="1" x14ac:dyDescent="0.25">
      <c r="Q34" s="7"/>
      <c r="R34" s="7"/>
      <c r="T34" s="7"/>
      <c r="U34" s="7"/>
      <c r="AD34" s="33"/>
      <c r="AE34" s="33"/>
      <c r="AF34" s="33"/>
      <c r="AG34" s="33"/>
      <c r="AH34" s="69"/>
      <c r="AI34" s="7"/>
      <c r="AJ34" s="7"/>
      <c r="AK34" s="68"/>
      <c r="AN34" s="8"/>
      <c r="AO34" s="6"/>
      <c r="AP34" s="55" t="s">
        <v>56</v>
      </c>
      <c r="AQ34" s="6"/>
      <c r="AR34" s="6"/>
      <c r="AS34" s="6"/>
      <c r="AT34" s="6"/>
      <c r="AU34" s="56"/>
      <c r="AV34" s="56"/>
      <c r="AW34" s="56"/>
      <c r="AX34" s="56"/>
      <c r="AY34" s="56"/>
      <c r="AZ34" s="56"/>
      <c r="BA34" s="51"/>
      <c r="BB34" s="51"/>
      <c r="BC34" s="6"/>
      <c r="BD34" s="13"/>
      <c r="BJ34" s="7"/>
      <c r="BK34" s="7"/>
      <c r="BZ34" s="34"/>
      <c r="CA34" s="7"/>
      <c r="CB34" s="68"/>
      <c r="CC34" s="33"/>
      <c r="CD34" s="21" t="s">
        <v>32</v>
      </c>
      <c r="CE34" s="14"/>
      <c r="CF34" s="24"/>
      <c r="CG34" s="25"/>
      <c r="CH34" s="25"/>
      <c r="CI34" s="26"/>
      <c r="CJ34" s="15"/>
      <c r="CO34" s="32"/>
      <c r="CR34" s="2"/>
      <c r="CS34" s="3"/>
      <c r="CT34" s="3"/>
      <c r="CU34" s="4"/>
    </row>
    <row r="35" spans="17:100" ht="10.5" customHeight="1" x14ac:dyDescent="0.25">
      <c r="Q35" s="7"/>
      <c r="R35" s="7"/>
      <c r="T35" s="7"/>
      <c r="U35" s="7"/>
      <c r="AC35" s="32"/>
      <c r="AE35" s="5"/>
      <c r="AF35" s="5"/>
      <c r="AG35" s="5"/>
      <c r="AH35" s="15"/>
      <c r="AI35" s="7"/>
      <c r="AJ35" s="7"/>
      <c r="AK35" s="14"/>
      <c r="AL35" s="1" t="s">
        <v>32</v>
      </c>
      <c r="AM35" s="73"/>
      <c r="AN35" s="8"/>
      <c r="AO35" s="6"/>
      <c r="AP35" s="55" t="s">
        <v>57</v>
      </c>
      <c r="AQ35" s="6"/>
      <c r="AR35" s="6"/>
      <c r="AS35" s="6"/>
      <c r="AT35" s="6"/>
      <c r="AU35" s="56"/>
      <c r="AV35" s="56"/>
      <c r="AW35" s="56"/>
      <c r="AX35" s="56"/>
      <c r="AY35" s="168" t="s">
        <v>58</v>
      </c>
      <c r="AZ35" s="169"/>
      <c r="BA35" s="53" t="s">
        <v>59</v>
      </c>
      <c r="BB35" s="51"/>
      <c r="BC35" s="6"/>
      <c r="BD35" s="13"/>
      <c r="BE35" s="48"/>
      <c r="BJ35" s="7"/>
      <c r="BK35" s="7"/>
      <c r="BZ35" s="34"/>
      <c r="CA35" s="68"/>
      <c r="CB35" s="74"/>
      <c r="CC35" s="74"/>
      <c r="CD35" s="21" t="s">
        <v>32</v>
      </c>
      <c r="CF35" s="170" t="s">
        <v>0</v>
      </c>
      <c r="CG35" s="171"/>
      <c r="CH35" s="171"/>
      <c r="CI35" s="172"/>
      <c r="CO35" s="32"/>
      <c r="CQ35" s="14"/>
      <c r="CR35" s="8"/>
      <c r="CS35" s="6"/>
      <c r="CT35" s="6"/>
      <c r="CU35" s="13"/>
      <c r="CV35" s="15"/>
    </row>
    <row r="36" spans="17:100" ht="10.5" customHeight="1" x14ac:dyDescent="0.25">
      <c r="Q36" s="7"/>
      <c r="R36" s="7"/>
      <c r="T36" s="7"/>
      <c r="U36" s="7"/>
      <c r="AC36" s="32"/>
      <c r="AD36" s="7"/>
      <c r="AF36" s="5"/>
      <c r="AG36" s="5"/>
      <c r="AH36" s="15"/>
      <c r="AI36" s="7"/>
      <c r="AJ36" s="7"/>
      <c r="AK36" s="14"/>
      <c r="AL36" s="1" t="s">
        <v>32</v>
      </c>
      <c r="AM36" s="75"/>
      <c r="AN36" s="8"/>
      <c r="AO36" s="6"/>
      <c r="AP36" s="55" t="s">
        <v>60</v>
      </c>
      <c r="AQ36" s="6"/>
      <c r="AR36" s="6"/>
      <c r="AS36" s="6"/>
      <c r="AT36" s="6"/>
      <c r="AU36" s="6"/>
      <c r="AV36" s="6"/>
      <c r="AW36" s="6"/>
      <c r="AX36" s="6"/>
      <c r="AY36" s="6"/>
      <c r="AZ36" s="6"/>
      <c r="BA36" s="6"/>
      <c r="BB36" s="6"/>
      <c r="BC36" s="6"/>
      <c r="BD36" s="13"/>
      <c r="BE36" s="54"/>
      <c r="BJ36" s="7"/>
      <c r="BK36" s="7"/>
      <c r="BZ36" s="68"/>
      <c r="CA36" s="33"/>
      <c r="CB36" s="33"/>
      <c r="CC36" s="33"/>
      <c r="CD36" s="21" t="s">
        <v>32</v>
      </c>
      <c r="CE36" s="14"/>
      <c r="CF36" s="170" t="s">
        <v>2</v>
      </c>
      <c r="CG36" s="171"/>
      <c r="CH36" s="171"/>
      <c r="CI36" s="172"/>
      <c r="CJ36" s="15"/>
      <c r="CK36" s="21" t="s">
        <v>32</v>
      </c>
      <c r="CL36" s="5"/>
      <c r="CM36" s="5"/>
      <c r="CN36" s="5"/>
      <c r="CO36" s="76" t="s">
        <v>32</v>
      </c>
      <c r="CR36" s="153"/>
      <c r="CS36" s="154"/>
      <c r="CT36" s="154"/>
      <c r="CU36" s="155"/>
    </row>
    <row r="37" spans="17:100" ht="10.5" customHeight="1" x14ac:dyDescent="0.25">
      <c r="Q37" s="7"/>
      <c r="R37" s="7"/>
      <c r="T37" s="7"/>
      <c r="U37" s="7"/>
      <c r="AC37" s="32"/>
      <c r="AD37" s="7"/>
      <c r="AE37" s="7"/>
      <c r="AI37" s="7"/>
      <c r="AJ37" s="7"/>
      <c r="AN37" s="8"/>
      <c r="AO37" s="6"/>
      <c r="AP37" s="6"/>
      <c r="AQ37" s="6"/>
      <c r="AR37" s="171" t="s">
        <v>61</v>
      </c>
      <c r="AS37" s="171"/>
      <c r="AT37" s="171"/>
      <c r="AU37" s="171"/>
      <c r="AV37" s="171"/>
      <c r="AW37" s="171"/>
      <c r="AX37" s="171"/>
      <c r="AY37" s="171"/>
      <c r="AZ37" s="171"/>
      <c r="BA37" s="6"/>
      <c r="BB37" s="6"/>
      <c r="BC37" s="6"/>
      <c r="BD37" s="13"/>
      <c r="BJ37" s="7"/>
      <c r="BK37" s="7"/>
      <c r="CD37" s="21" t="s">
        <v>32</v>
      </c>
      <c r="CF37" s="153"/>
      <c r="CG37" s="154"/>
      <c r="CH37" s="154"/>
      <c r="CI37" s="155"/>
      <c r="CK37" s="21" t="s">
        <v>32</v>
      </c>
      <c r="CL37" s="5"/>
      <c r="CM37" s="5"/>
      <c r="CN37" s="5"/>
      <c r="CO37" s="76" t="s">
        <v>32</v>
      </c>
      <c r="CQ37" s="14"/>
      <c r="CR37" s="153" t="s">
        <v>17</v>
      </c>
      <c r="CS37" s="154"/>
      <c r="CT37" s="154"/>
      <c r="CU37" s="155"/>
      <c r="CV37" s="15"/>
    </row>
    <row r="38" spans="17:100" ht="10.5" customHeight="1" thickBot="1" x14ac:dyDescent="0.3">
      <c r="Q38" s="7"/>
      <c r="R38" s="7"/>
      <c r="T38" s="7"/>
      <c r="U38" s="7"/>
      <c r="AC38" s="32"/>
      <c r="AD38" s="7"/>
      <c r="AE38" s="7"/>
      <c r="AI38" s="7"/>
      <c r="AJ38" s="7"/>
      <c r="AN38" s="18"/>
      <c r="AO38" s="19"/>
      <c r="AP38" s="19"/>
      <c r="AQ38" s="19"/>
      <c r="AR38" s="19"/>
      <c r="AS38" s="19"/>
      <c r="AT38" s="19"/>
      <c r="AU38" s="19"/>
      <c r="AV38" s="19"/>
      <c r="AW38" s="19"/>
      <c r="AX38" s="19"/>
      <c r="AY38" s="19"/>
      <c r="AZ38" s="19"/>
      <c r="BA38" s="19"/>
      <c r="BB38" s="19"/>
      <c r="BC38" s="19"/>
      <c r="BD38" s="20"/>
      <c r="BJ38" s="35"/>
      <c r="BK38" s="35"/>
      <c r="BL38" s="36"/>
      <c r="CB38" s="77" t="s">
        <v>62</v>
      </c>
      <c r="CC38" s="33"/>
      <c r="CD38" s="21" t="s">
        <v>32</v>
      </c>
      <c r="CE38" s="14"/>
      <c r="CF38" s="153"/>
      <c r="CG38" s="154"/>
      <c r="CH38" s="154"/>
      <c r="CI38" s="155"/>
      <c r="CJ38" s="15"/>
      <c r="CO38" s="32"/>
      <c r="CR38" s="8"/>
      <c r="CS38" s="6"/>
      <c r="CT38" s="6"/>
      <c r="CU38" s="13"/>
    </row>
    <row r="39" spans="17:100" ht="10.5" customHeight="1" x14ac:dyDescent="0.25">
      <c r="Q39" s="7"/>
      <c r="R39" s="7"/>
      <c r="T39" s="7"/>
      <c r="U39" s="7"/>
      <c r="V39" s="68"/>
      <c r="W39" s="33"/>
      <c r="X39" s="33"/>
      <c r="Y39" s="33"/>
      <c r="Z39" s="33"/>
      <c r="AA39" s="33"/>
      <c r="AB39" s="33"/>
      <c r="AC39" s="69"/>
      <c r="AD39" s="22"/>
      <c r="AE39" s="22"/>
      <c r="AF39" s="33"/>
      <c r="AG39" s="33"/>
      <c r="AH39" s="33"/>
      <c r="AI39" s="7"/>
      <c r="AJ39" s="7"/>
      <c r="AK39" s="33"/>
      <c r="AL39" s="33"/>
      <c r="AM39" s="33"/>
      <c r="AN39" s="33"/>
      <c r="AO39" s="33"/>
      <c r="AP39" s="78"/>
      <c r="AQ39" s="79"/>
      <c r="AR39" s="79"/>
      <c r="AY39" s="80"/>
      <c r="AZ39" s="80"/>
      <c r="BJ39" s="7"/>
      <c r="BK39" s="35"/>
      <c r="BL39" s="36"/>
      <c r="BM39" s="5"/>
      <c r="BN39" s="5"/>
      <c r="BO39" s="5"/>
      <c r="BP39" s="5"/>
      <c r="BQ39" s="5"/>
      <c r="BR39" s="5"/>
      <c r="BS39" s="5"/>
      <c r="BT39" s="5"/>
      <c r="BU39" s="5"/>
      <c r="BV39" s="5"/>
      <c r="BW39" s="5"/>
      <c r="BX39" s="5"/>
      <c r="BY39" s="5"/>
      <c r="BZ39" s="5"/>
      <c r="CA39" s="5"/>
      <c r="CB39" s="5"/>
      <c r="CC39" s="5"/>
      <c r="CD39" s="21" t="s">
        <v>32</v>
      </c>
      <c r="CF39" s="153"/>
      <c r="CG39" s="154"/>
      <c r="CH39" s="154"/>
      <c r="CI39" s="155"/>
      <c r="CO39" s="32"/>
      <c r="CQ39" s="14"/>
      <c r="CR39" s="8"/>
      <c r="CS39" s="6"/>
      <c r="CT39" s="6"/>
      <c r="CU39" s="13"/>
      <c r="CV39" s="15"/>
    </row>
    <row r="40" spans="17:100" ht="10.5" customHeight="1" thickBot="1" x14ac:dyDescent="0.3">
      <c r="Q40" s="34"/>
      <c r="R40" s="34"/>
      <c r="S40" s="34"/>
      <c r="T40" s="34"/>
      <c r="U40" s="68"/>
      <c r="V40" s="33"/>
      <c r="W40" s="33"/>
      <c r="X40" s="33"/>
      <c r="Y40" s="33"/>
      <c r="Z40" s="33"/>
      <c r="AA40" s="33"/>
      <c r="AB40" s="33"/>
      <c r="AC40" s="33"/>
      <c r="AD40" s="33"/>
      <c r="AE40" s="33"/>
      <c r="AF40" s="33"/>
      <c r="AG40" s="33"/>
      <c r="AH40" s="33"/>
      <c r="AI40" s="7"/>
      <c r="AJ40" s="7"/>
      <c r="AK40" s="33"/>
      <c r="AL40" s="33"/>
      <c r="AM40" s="33"/>
      <c r="AN40" s="33"/>
      <c r="AO40" s="33"/>
      <c r="AP40" s="39"/>
      <c r="AQ40" s="38"/>
      <c r="AR40" s="7"/>
      <c r="AY40" s="7"/>
      <c r="AZ40" s="7"/>
      <c r="BJ40" s="7"/>
      <c r="BK40" s="7"/>
      <c r="BL40" s="68"/>
      <c r="BM40" s="33"/>
      <c r="BN40" s="33"/>
      <c r="BO40" s="33"/>
      <c r="BP40" s="33"/>
      <c r="BQ40" s="33"/>
      <c r="BR40" s="33"/>
      <c r="BS40" s="33"/>
      <c r="BT40" s="33"/>
      <c r="BU40" s="33"/>
      <c r="BV40" s="33"/>
      <c r="BW40" s="33"/>
      <c r="BX40" s="33"/>
      <c r="BY40" s="33"/>
      <c r="BZ40" s="33"/>
      <c r="CA40" s="33"/>
      <c r="CB40" s="33"/>
      <c r="CC40" s="33"/>
      <c r="CD40" s="21" t="s">
        <v>32</v>
      </c>
      <c r="CE40" s="14"/>
      <c r="CF40" s="173"/>
      <c r="CG40" s="154"/>
      <c r="CH40" s="154"/>
      <c r="CI40" s="155"/>
      <c r="CJ40" s="15"/>
      <c r="CO40" s="32"/>
      <c r="CR40" s="18"/>
      <c r="CS40" s="19"/>
      <c r="CT40" s="19"/>
      <c r="CU40" s="20"/>
    </row>
    <row r="41" spans="17:100" ht="10.5" customHeight="1" thickBot="1" x14ac:dyDescent="0.3">
      <c r="Q41" s="34"/>
      <c r="R41" s="34"/>
      <c r="S41" s="34"/>
      <c r="T41" s="68"/>
      <c r="U41" s="33"/>
      <c r="V41" s="33"/>
      <c r="W41" s="33"/>
      <c r="X41" s="33"/>
      <c r="Y41" s="33"/>
      <c r="Z41" s="33"/>
      <c r="AA41" s="33"/>
      <c r="AB41" s="33"/>
      <c r="AC41" s="33"/>
      <c r="AD41" s="33"/>
      <c r="AE41" s="33"/>
      <c r="AF41" s="33"/>
      <c r="AG41" s="33"/>
      <c r="AH41" s="33"/>
      <c r="AI41" s="7"/>
      <c r="AJ41" s="7"/>
      <c r="AK41" s="33"/>
      <c r="AL41" s="33"/>
      <c r="AM41" s="33"/>
      <c r="AN41" s="33"/>
      <c r="AO41" s="33"/>
      <c r="AP41" s="58"/>
      <c r="AQ41" s="7"/>
      <c r="AR41" s="7"/>
      <c r="AY41" s="7"/>
      <c r="AZ41" s="7"/>
      <c r="BJ41" s="7"/>
      <c r="BK41" s="7"/>
      <c r="BZ41" s="174" t="s">
        <v>63</v>
      </c>
      <c r="CA41" s="174"/>
      <c r="CB41" s="174"/>
      <c r="CC41" s="174"/>
      <c r="CF41" s="18"/>
      <c r="CG41" s="19"/>
      <c r="CH41" s="19"/>
      <c r="CI41" s="20"/>
      <c r="CO41" s="32"/>
    </row>
    <row r="42" spans="17:100" ht="10.5" customHeight="1" x14ac:dyDescent="0.25">
      <c r="Q42" s="34"/>
      <c r="R42" s="34"/>
      <c r="S42" s="68"/>
      <c r="T42" s="33"/>
      <c r="U42" s="33"/>
      <c r="V42" s="33"/>
      <c r="W42" s="33"/>
      <c r="X42" s="33"/>
      <c r="Y42" s="33"/>
      <c r="Z42" s="33"/>
      <c r="AA42" s="33"/>
      <c r="AB42" s="33"/>
      <c r="AC42" s="33"/>
      <c r="AD42" s="33"/>
      <c r="AE42" s="33"/>
      <c r="AF42" s="33"/>
      <c r="AG42" s="33"/>
      <c r="AH42" s="33"/>
      <c r="AI42" s="7"/>
      <c r="AJ42" s="7"/>
      <c r="AK42" s="33"/>
      <c r="AL42" s="33"/>
      <c r="AM42" s="33"/>
      <c r="AN42" s="33"/>
      <c r="AO42" s="33"/>
      <c r="AP42" s="36"/>
      <c r="AQ42" s="35"/>
      <c r="AR42" s="35"/>
      <c r="AS42" s="6"/>
      <c r="AT42" s="33"/>
      <c r="AU42" s="33"/>
      <c r="AV42" s="33"/>
      <c r="AW42" s="33"/>
      <c r="AX42" s="36"/>
      <c r="AY42" s="35"/>
      <c r="AZ42" s="35"/>
      <c r="BI42" s="69"/>
      <c r="BJ42" s="7"/>
      <c r="BK42" s="32"/>
      <c r="BZ42" s="162" t="s">
        <v>64</v>
      </c>
      <c r="CA42" s="154"/>
      <c r="CB42" s="154"/>
      <c r="CC42" s="154"/>
      <c r="CO42" s="32"/>
      <c r="CR42" s="2"/>
      <c r="CS42" s="3"/>
      <c r="CT42" s="3"/>
      <c r="CU42" s="4"/>
    </row>
    <row r="43" spans="17:100" ht="10.5" customHeight="1" x14ac:dyDescent="0.25">
      <c r="Q43" s="34"/>
      <c r="R43" s="68"/>
      <c r="S43" s="33"/>
      <c r="T43" s="33"/>
      <c r="U43" s="33"/>
      <c r="V43" s="33"/>
      <c r="W43" s="33"/>
      <c r="X43" s="33"/>
      <c r="Y43" s="33"/>
      <c r="Z43" s="33"/>
      <c r="AA43" s="33"/>
      <c r="AB43" s="33"/>
      <c r="AC43" s="33"/>
      <c r="AD43" s="33"/>
      <c r="AE43" s="33"/>
      <c r="AF43" s="33"/>
      <c r="AG43" s="33"/>
      <c r="AH43" s="33"/>
      <c r="AI43" s="7"/>
      <c r="AJ43" s="7"/>
      <c r="AK43" s="33"/>
      <c r="AL43" s="33"/>
      <c r="AM43" s="33"/>
      <c r="AN43" s="33"/>
      <c r="AO43" s="33"/>
      <c r="AP43" s="39"/>
      <c r="AQ43" s="38"/>
      <c r="AR43" s="81"/>
      <c r="AS43" s="82" t="s">
        <v>32</v>
      </c>
      <c r="AT43" s="5"/>
      <c r="AU43" s="5"/>
      <c r="AV43" s="5"/>
      <c r="AW43" s="5"/>
      <c r="AX43" s="39"/>
      <c r="AY43" s="38"/>
      <c r="AZ43" s="7"/>
      <c r="BA43" s="82" t="s">
        <v>32</v>
      </c>
      <c r="BB43" s="5"/>
      <c r="BC43" s="5"/>
      <c r="BD43" s="5"/>
      <c r="BE43" s="5"/>
      <c r="BF43" s="5"/>
      <c r="BG43" s="83"/>
      <c r="BH43" s="5"/>
      <c r="BI43" s="5"/>
      <c r="BJ43" s="69"/>
      <c r="BK43" s="32"/>
      <c r="CO43" s="32"/>
      <c r="CQ43" s="14"/>
      <c r="CR43" s="8"/>
      <c r="CS43" s="6"/>
      <c r="CT43" s="6"/>
      <c r="CU43" s="13"/>
      <c r="CV43" s="15"/>
    </row>
    <row r="44" spans="17:100" ht="10.5" customHeight="1" x14ac:dyDescent="0.25">
      <c r="Q44" s="68"/>
      <c r="R44" s="33"/>
      <c r="S44" s="33"/>
      <c r="T44" s="33"/>
      <c r="U44" s="33"/>
      <c r="V44" s="33"/>
      <c r="W44" s="33"/>
      <c r="X44" s="33"/>
      <c r="Y44" s="33"/>
      <c r="Z44" s="33"/>
      <c r="AA44" s="33"/>
      <c r="AB44" s="33"/>
      <c r="AC44" s="33"/>
      <c r="AD44" s="33"/>
      <c r="AE44" s="33"/>
      <c r="AF44" s="33"/>
      <c r="AG44" s="33"/>
      <c r="AH44" s="33"/>
      <c r="AI44" s="7"/>
      <c r="AJ44" s="7"/>
      <c r="AK44" s="33"/>
      <c r="AL44" s="33"/>
      <c r="AM44" s="33"/>
      <c r="AN44" s="33"/>
      <c r="AO44" s="33"/>
      <c r="AP44" s="58"/>
      <c r="AQ44" s="81"/>
      <c r="AR44" s="7"/>
      <c r="AS44" s="82" t="s">
        <v>32</v>
      </c>
      <c r="AT44" s="5"/>
      <c r="AU44" s="5"/>
      <c r="AV44" s="5"/>
      <c r="AW44" s="5"/>
      <c r="AX44" s="58"/>
      <c r="AY44" s="81"/>
      <c r="AZ44" s="7"/>
      <c r="BA44" s="82" t="s">
        <v>32</v>
      </c>
      <c r="BB44" s="5"/>
      <c r="BC44" s="5"/>
      <c r="BD44" s="5"/>
      <c r="BE44" s="5"/>
      <c r="BF44" s="83"/>
      <c r="BG44" s="83"/>
      <c r="BH44" s="5"/>
      <c r="BI44" s="5"/>
      <c r="BJ44" s="33"/>
      <c r="BK44" s="69"/>
      <c r="CO44" s="32"/>
      <c r="CR44" s="153"/>
      <c r="CS44" s="154"/>
      <c r="CT44" s="154"/>
      <c r="CU44" s="155"/>
    </row>
    <row r="45" spans="17:100" ht="10.5" customHeight="1" x14ac:dyDescent="0.25">
      <c r="AC45" s="30"/>
      <c r="AD45" s="30"/>
      <c r="AE45" s="30"/>
      <c r="AI45" s="7"/>
      <c r="AJ45" s="7"/>
      <c r="AQ45" s="7"/>
      <c r="AR45" s="7"/>
      <c r="AY45" s="7"/>
      <c r="AZ45" s="7"/>
      <c r="BF45" s="84"/>
      <c r="BG45" s="85"/>
      <c r="CO45" s="32"/>
      <c r="CQ45" s="14"/>
      <c r="CR45" s="153" t="s">
        <v>17</v>
      </c>
      <c r="CS45" s="154"/>
      <c r="CT45" s="154"/>
      <c r="CU45" s="155"/>
      <c r="CV45" s="15"/>
    </row>
    <row r="46" spans="17:100" ht="10.5" customHeight="1" x14ac:dyDescent="0.25">
      <c r="AC46" s="32"/>
      <c r="AD46" s="32"/>
      <c r="AE46" s="32"/>
      <c r="AI46" s="7"/>
      <c r="AJ46" s="7"/>
      <c r="AM46" s="43"/>
      <c r="AN46" s="43"/>
      <c r="AO46" s="43"/>
      <c r="AP46" s="86"/>
      <c r="AQ46" s="7"/>
      <c r="AR46" s="7"/>
      <c r="AY46" s="7"/>
      <c r="AZ46" s="7"/>
      <c r="BF46" s="7"/>
      <c r="BG46" s="32"/>
      <c r="CO46" s="32"/>
      <c r="CR46" s="8"/>
      <c r="CS46" s="6"/>
      <c r="CT46" s="6"/>
      <c r="CU46" s="13"/>
    </row>
    <row r="47" spans="17:100" ht="10.5" customHeight="1" thickBot="1" x14ac:dyDescent="0.3">
      <c r="Q47" s="33"/>
      <c r="R47" s="33"/>
      <c r="S47" s="33"/>
      <c r="V47" s="16"/>
      <c r="X47" s="16"/>
      <c r="AA47" s="33"/>
      <c r="AB47" s="33"/>
      <c r="AC47" s="69"/>
      <c r="AD47" s="32"/>
      <c r="AE47" s="32"/>
      <c r="AI47" s="7"/>
      <c r="AJ47" s="7"/>
      <c r="AP47" s="6"/>
      <c r="AQ47" s="7"/>
      <c r="AR47" s="7"/>
      <c r="AS47" s="6"/>
      <c r="AX47" s="6"/>
      <c r="AY47" s="7"/>
      <c r="AZ47" s="7"/>
      <c r="BA47" s="6"/>
      <c r="BF47" s="7"/>
      <c r="BG47" s="32"/>
      <c r="CO47" s="32"/>
      <c r="CQ47" s="14"/>
      <c r="CR47" s="8"/>
      <c r="CS47" s="6"/>
      <c r="CT47" s="6"/>
      <c r="CU47" s="13"/>
      <c r="CV47" s="15"/>
    </row>
    <row r="48" spans="17:100" ht="10.5" customHeight="1" thickBot="1" x14ac:dyDescent="0.3">
      <c r="Q48" s="27"/>
      <c r="R48" s="33"/>
      <c r="S48" s="33"/>
      <c r="T48" s="1" t="s">
        <v>32</v>
      </c>
      <c r="U48" s="156" t="s">
        <v>1</v>
      </c>
      <c r="V48" s="157"/>
      <c r="W48" s="157"/>
      <c r="X48" s="157"/>
      <c r="Y48" s="158"/>
      <c r="Z48" s="1" t="s">
        <v>32</v>
      </c>
      <c r="AA48" s="5"/>
      <c r="AB48" s="5"/>
      <c r="AC48" s="5"/>
      <c r="AD48" s="69"/>
      <c r="AE48" s="32"/>
      <c r="AI48" s="7"/>
      <c r="AJ48" s="7"/>
      <c r="AL48" s="154" t="s">
        <v>4</v>
      </c>
      <c r="AM48" s="154"/>
      <c r="AN48" s="154"/>
      <c r="AO48" s="154"/>
      <c r="AP48" s="164"/>
      <c r="AQ48" s="164"/>
      <c r="AR48" s="17"/>
      <c r="AS48" s="3"/>
      <c r="AT48" s="165"/>
      <c r="AW48" s="166"/>
      <c r="AX48" s="3"/>
      <c r="AY48" s="3"/>
      <c r="AZ48" s="167"/>
      <c r="BA48" s="167"/>
      <c r="BB48" s="154" t="s">
        <v>65</v>
      </c>
      <c r="BC48" s="154"/>
      <c r="BD48" s="154"/>
      <c r="BE48" s="154"/>
      <c r="BF48" s="7"/>
      <c r="BG48" s="32"/>
      <c r="CO48" s="32"/>
      <c r="CR48" s="18"/>
      <c r="CS48" s="19"/>
      <c r="CT48" s="19"/>
      <c r="CU48" s="20"/>
    </row>
    <row r="49" spans="17:100" ht="10.5" customHeight="1" thickBot="1" x14ac:dyDescent="0.3">
      <c r="Q49" s="34"/>
      <c r="R49" s="27"/>
      <c r="T49" s="1" t="s">
        <v>32</v>
      </c>
      <c r="U49" s="159"/>
      <c r="V49" s="160"/>
      <c r="W49" s="160"/>
      <c r="X49" s="160"/>
      <c r="Y49" s="161"/>
      <c r="Z49" s="1" t="s">
        <v>32</v>
      </c>
      <c r="AA49" s="5"/>
      <c r="AB49" s="5"/>
      <c r="AC49" s="5"/>
      <c r="AD49" s="33"/>
      <c r="AE49" s="69"/>
      <c r="AI49" s="7"/>
      <c r="AJ49" s="7"/>
      <c r="AL49" s="162" t="s">
        <v>66</v>
      </c>
      <c r="AM49" s="154"/>
      <c r="AN49" s="154"/>
      <c r="AO49" s="154"/>
      <c r="AP49" s="165"/>
      <c r="AQ49" s="165"/>
      <c r="AR49" s="21"/>
      <c r="AT49" s="165"/>
      <c r="AW49" s="166"/>
      <c r="AX49" s="6"/>
      <c r="AY49" s="6"/>
      <c r="AZ49" s="166"/>
      <c r="BA49" s="166"/>
      <c r="BB49" s="162" t="s">
        <v>67</v>
      </c>
      <c r="BC49" s="154"/>
      <c r="BD49" s="154"/>
      <c r="BE49" s="154"/>
      <c r="BF49" s="7"/>
      <c r="BG49" s="32"/>
      <c r="CO49" s="32"/>
    </row>
    <row r="50" spans="17:100" ht="10.5" customHeight="1" x14ac:dyDescent="0.25">
      <c r="Q50" s="34"/>
      <c r="R50" s="34"/>
      <c r="S50" s="27"/>
      <c r="V50" s="22"/>
      <c r="X50" s="22"/>
      <c r="AI50" s="7"/>
      <c r="AJ50" s="7"/>
      <c r="AP50" s="165"/>
      <c r="AQ50" s="165"/>
      <c r="AR50" s="21"/>
      <c r="AT50" s="165"/>
      <c r="AW50" s="166"/>
      <c r="AX50" s="6"/>
      <c r="AY50" s="6"/>
      <c r="AZ50" s="166"/>
      <c r="BA50" s="166"/>
      <c r="BF50" s="7"/>
      <c r="BG50" s="32"/>
      <c r="CO50" s="32"/>
      <c r="CR50" s="2"/>
      <c r="CS50" s="3"/>
      <c r="CT50" s="3"/>
      <c r="CU50" s="4"/>
    </row>
    <row r="51" spans="17:100" ht="10.5" customHeight="1" thickBot="1" x14ac:dyDescent="0.3">
      <c r="Q51" s="34"/>
      <c r="R51" s="34"/>
      <c r="S51" s="34"/>
      <c r="AI51" s="7"/>
      <c r="AJ51" s="7"/>
      <c r="AP51" s="165"/>
      <c r="AQ51" s="165"/>
      <c r="AR51" s="21"/>
      <c r="AT51" s="165"/>
      <c r="AU51" s="19"/>
      <c r="AV51" s="19"/>
      <c r="AW51" s="166"/>
      <c r="AX51" s="6"/>
      <c r="AY51" s="6"/>
      <c r="AZ51" s="166"/>
      <c r="BA51" s="166"/>
      <c r="BF51" s="7"/>
      <c r="BG51" s="32"/>
      <c r="CO51" s="32"/>
      <c r="CQ51" s="14"/>
      <c r="CR51" s="8"/>
      <c r="CS51" s="6"/>
      <c r="CT51" s="6"/>
      <c r="CU51" s="13"/>
      <c r="CV51" s="15"/>
    </row>
    <row r="52" spans="17:100" ht="10.5" customHeight="1" x14ac:dyDescent="0.25">
      <c r="Q52" s="34"/>
      <c r="R52" s="34"/>
      <c r="S52" s="34"/>
      <c r="AI52" s="7"/>
      <c r="AJ52" s="7"/>
      <c r="AP52" s="165"/>
      <c r="AQ52" s="165"/>
      <c r="AR52" s="21"/>
      <c r="AS52" s="6"/>
      <c r="AT52" s="163" t="s">
        <v>3</v>
      </c>
      <c r="AU52" s="163"/>
      <c r="AV52" s="163"/>
      <c r="AW52" s="163"/>
      <c r="AX52" s="6"/>
      <c r="AY52" s="6"/>
      <c r="AZ52" s="166"/>
      <c r="BA52" s="166"/>
      <c r="BF52" s="7"/>
      <c r="BG52" s="32"/>
      <c r="CO52" s="32"/>
      <c r="CR52" s="153"/>
      <c r="CS52" s="154"/>
      <c r="CT52" s="154"/>
      <c r="CU52" s="155"/>
    </row>
    <row r="53" spans="17:100" ht="10.5" customHeight="1" thickBot="1" x14ac:dyDescent="0.3">
      <c r="Q53" s="34"/>
      <c r="R53" s="34"/>
      <c r="S53" s="68"/>
      <c r="V53" s="16"/>
      <c r="X53" s="16"/>
      <c r="AI53" s="7"/>
      <c r="AJ53" s="7"/>
      <c r="AP53" s="165"/>
      <c r="AQ53" s="165"/>
      <c r="AR53" s="23"/>
      <c r="AS53" s="19"/>
      <c r="AT53" s="160"/>
      <c r="AU53" s="160"/>
      <c r="AV53" s="160"/>
      <c r="AW53" s="160"/>
      <c r="AX53" s="19"/>
      <c r="AY53" s="19"/>
      <c r="AZ53" s="166"/>
      <c r="BA53" s="166"/>
      <c r="BF53" s="7"/>
      <c r="BG53" s="32"/>
      <c r="CO53" s="32"/>
      <c r="CQ53" s="14"/>
      <c r="CR53" s="153" t="s">
        <v>17</v>
      </c>
      <c r="CS53" s="154"/>
      <c r="CT53" s="154"/>
      <c r="CU53" s="155"/>
      <c r="CV53" s="15"/>
    </row>
    <row r="54" spans="17:100" ht="10.5" customHeight="1" x14ac:dyDescent="0.25">
      <c r="Q54" s="34"/>
      <c r="R54" s="68"/>
      <c r="S54" s="5"/>
      <c r="T54" s="1" t="s">
        <v>32</v>
      </c>
      <c r="U54" s="156" t="s">
        <v>5</v>
      </c>
      <c r="V54" s="157"/>
      <c r="W54" s="157"/>
      <c r="X54" s="157"/>
      <c r="Y54" s="158"/>
      <c r="AI54" s="7"/>
      <c r="AJ54" s="7"/>
      <c r="AU54" s="7"/>
      <c r="AV54" s="7"/>
      <c r="AX54" s="154" t="s">
        <v>68</v>
      </c>
      <c r="AY54" s="154"/>
      <c r="AZ54" s="154"/>
      <c r="BA54" s="154"/>
      <c r="BF54" s="7"/>
      <c r="BG54" s="32"/>
      <c r="BS54" s="152"/>
      <c r="BT54" s="152"/>
      <c r="BU54" s="152"/>
      <c r="BV54" s="152"/>
      <c r="CO54" s="32"/>
      <c r="CR54" s="8"/>
      <c r="CS54" s="6"/>
      <c r="CT54" s="6"/>
      <c r="CU54" s="13"/>
    </row>
    <row r="55" spans="17:100" ht="10.5" customHeight="1" thickBot="1" x14ac:dyDescent="0.3">
      <c r="Q55" s="68"/>
      <c r="R55" s="33"/>
      <c r="S55" s="33"/>
      <c r="T55" s="1" t="s">
        <v>32</v>
      </c>
      <c r="U55" s="159"/>
      <c r="V55" s="160"/>
      <c r="W55" s="160"/>
      <c r="X55" s="160"/>
      <c r="Y55" s="161"/>
      <c r="AI55" s="7"/>
      <c r="AJ55" s="7"/>
      <c r="AU55" s="7"/>
      <c r="AV55" s="7"/>
      <c r="AX55" s="162" t="s">
        <v>69</v>
      </c>
      <c r="AY55" s="154"/>
      <c r="AZ55" s="154"/>
      <c r="BA55" s="154"/>
      <c r="BF55" s="7"/>
      <c r="BG55" s="32"/>
      <c r="BS55" s="152"/>
      <c r="BT55" s="152"/>
      <c r="BU55" s="152"/>
      <c r="BV55" s="152"/>
      <c r="CO55" s="32"/>
      <c r="CQ55" s="14"/>
      <c r="CR55" s="8"/>
      <c r="CS55" s="6"/>
      <c r="CT55" s="6"/>
      <c r="CU55" s="13"/>
      <c r="CV55" s="15"/>
    </row>
    <row r="56" spans="17:100" ht="10.5" customHeight="1" thickBot="1" x14ac:dyDescent="0.3">
      <c r="V56" s="22"/>
      <c r="X56" s="22"/>
      <c r="AI56" s="34"/>
      <c r="AJ56" s="34"/>
      <c r="AK56" s="68"/>
      <c r="AL56" s="33"/>
      <c r="AM56" s="33"/>
      <c r="AN56" s="33"/>
      <c r="AO56" s="33"/>
      <c r="AP56" s="33"/>
      <c r="AQ56" s="33"/>
      <c r="AR56" s="33"/>
      <c r="AS56" s="33"/>
      <c r="AT56" s="69"/>
      <c r="AU56" s="7"/>
      <c r="AV56" s="7"/>
      <c r="BF56" s="7"/>
      <c r="BG56" s="32"/>
      <c r="BS56" s="152"/>
      <c r="BT56" s="152"/>
      <c r="BU56" s="152"/>
      <c r="BV56" s="152"/>
      <c r="CO56" s="32"/>
      <c r="CR56" s="18"/>
      <c r="CS56" s="19"/>
      <c r="CT56" s="19"/>
      <c r="CU56" s="20"/>
    </row>
    <row r="57" spans="17:100" ht="10.5" customHeight="1" x14ac:dyDescent="0.25">
      <c r="AI57" s="34"/>
      <c r="AJ57" s="68"/>
      <c r="AK57" s="33"/>
      <c r="AL57" s="33"/>
      <c r="AM57" s="33"/>
      <c r="AN57" s="33"/>
      <c r="AO57" s="33"/>
      <c r="AP57" s="33"/>
      <c r="AQ57" s="33"/>
      <c r="AR57" s="33"/>
      <c r="AS57" s="33"/>
      <c r="AT57" s="36"/>
      <c r="AU57" s="35"/>
      <c r="AV57" s="7"/>
      <c r="BF57" s="7"/>
      <c r="BG57" s="32"/>
    </row>
    <row r="58" spans="17:100" ht="10.5" customHeight="1" thickBot="1" x14ac:dyDescent="0.3">
      <c r="AI58" s="68"/>
      <c r="AJ58" s="33"/>
      <c r="AK58" s="33"/>
      <c r="AL58" s="33"/>
      <c r="AM58" s="33"/>
      <c r="AN58" s="33"/>
      <c r="AO58" s="33"/>
      <c r="AP58" s="33"/>
      <c r="AQ58" s="33"/>
      <c r="AR58" s="33"/>
      <c r="AS58" s="33"/>
      <c r="AT58" s="36"/>
      <c r="AU58" s="35"/>
      <c r="AV58" s="35"/>
      <c r="BF58" s="7"/>
      <c r="BG58" s="32"/>
    </row>
    <row r="59" spans="17:100" ht="10.5" customHeight="1" x14ac:dyDescent="0.25">
      <c r="R59" s="2"/>
      <c r="S59" s="3"/>
      <c r="T59" s="3"/>
      <c r="U59" s="3"/>
      <c r="V59" s="3"/>
      <c r="W59" s="3"/>
      <c r="X59" s="3"/>
      <c r="Y59" s="3"/>
      <c r="Z59" s="3"/>
      <c r="AA59" s="3"/>
      <c r="AB59" s="4"/>
      <c r="AU59" s="7"/>
      <c r="AV59" s="34"/>
      <c r="AW59" s="68"/>
      <c r="AX59" s="33"/>
      <c r="AY59" s="33"/>
      <c r="AZ59" s="33"/>
      <c r="BA59" s="33"/>
      <c r="BB59" s="33"/>
      <c r="BC59" s="33"/>
      <c r="BD59" s="33"/>
      <c r="BE59" s="33"/>
      <c r="BF59" s="7"/>
      <c r="BG59" s="32"/>
    </row>
    <row r="60" spans="17:100" ht="10.5" customHeight="1" x14ac:dyDescent="0.25">
      <c r="R60" s="8"/>
      <c r="S60" s="9"/>
      <c r="T60" s="10"/>
      <c r="U60" s="11"/>
      <c r="V60" s="9"/>
      <c r="W60" s="10"/>
      <c r="X60" s="11"/>
      <c r="Y60" s="9"/>
      <c r="Z60" s="12"/>
      <c r="AA60" s="11"/>
      <c r="AB60" s="13"/>
      <c r="AU60" s="7"/>
      <c r="AV60" s="68"/>
      <c r="AW60" s="33"/>
      <c r="AX60" s="33"/>
      <c r="AY60" s="33"/>
      <c r="AZ60" s="33"/>
      <c r="BA60" s="33"/>
      <c r="BB60" s="33"/>
      <c r="BC60" s="33"/>
      <c r="BD60" s="33"/>
      <c r="BE60" s="33"/>
      <c r="BF60" s="69"/>
      <c r="BG60" s="32"/>
    </row>
    <row r="61" spans="17:100" ht="10.5" customHeight="1" thickBot="1" x14ac:dyDescent="0.3">
      <c r="R61" s="18"/>
      <c r="S61" s="19"/>
      <c r="T61" s="19"/>
      <c r="U61" s="19"/>
      <c r="V61" s="19"/>
      <c r="W61" s="19"/>
      <c r="X61" s="19"/>
      <c r="Y61" s="19"/>
      <c r="Z61" s="19"/>
      <c r="AA61" s="19"/>
      <c r="AB61" s="20"/>
      <c r="AU61" s="68"/>
      <c r="AV61" s="33"/>
      <c r="AW61" s="33"/>
      <c r="AX61" s="33"/>
      <c r="AY61" s="33"/>
      <c r="AZ61" s="33"/>
      <c r="BA61" s="33"/>
      <c r="BB61" s="33"/>
      <c r="BC61" s="33"/>
      <c r="BD61" s="33"/>
      <c r="BE61" s="33"/>
      <c r="BF61" s="33"/>
      <c r="BG61" s="69"/>
    </row>
  </sheetData>
  <mergeCells count="72">
    <mergeCell ref="BQ12:BT12"/>
    <mergeCell ref="BQ13:BT13"/>
    <mergeCell ref="CR21:CU21"/>
    <mergeCell ref="AU23:AV23"/>
    <mergeCell ref="AW23:AX23"/>
    <mergeCell ref="AY23:AZ23"/>
    <mergeCell ref="BP14:BU15"/>
    <mergeCell ref="BQ16:BT16"/>
    <mergeCell ref="BV17:BY17"/>
    <mergeCell ref="BP18:BS18"/>
    <mergeCell ref="BV18:BY18"/>
    <mergeCell ref="CR20:CU20"/>
    <mergeCell ref="AU27:AV27"/>
    <mergeCell ref="AW27:AX27"/>
    <mergeCell ref="AY27:AZ27"/>
    <mergeCell ref="BQ27:BT27"/>
    <mergeCell ref="AU21:AV21"/>
    <mergeCell ref="AW21:AX21"/>
    <mergeCell ref="AY21:AZ21"/>
    <mergeCell ref="BP21:BS21"/>
    <mergeCell ref="BP24:BU25"/>
    <mergeCell ref="AU25:AV25"/>
    <mergeCell ref="AW25:AX25"/>
    <mergeCell ref="AY25:AZ25"/>
    <mergeCell ref="BQ26:BT26"/>
    <mergeCell ref="F28:J28"/>
    <mergeCell ref="AB28:AF28"/>
    <mergeCell ref="CR28:CU28"/>
    <mergeCell ref="F29:J29"/>
    <mergeCell ref="AB29:AF29"/>
    <mergeCell ref="AU29:AV29"/>
    <mergeCell ref="AW29:AX29"/>
    <mergeCell ref="AY29:AZ29"/>
    <mergeCell ref="CR29:CU29"/>
    <mergeCell ref="AU31:AV31"/>
    <mergeCell ref="AW31:AX31"/>
    <mergeCell ref="AY31:AZ31"/>
    <mergeCell ref="CF32:CI32"/>
    <mergeCell ref="AY33:AZ33"/>
    <mergeCell ref="CF33:CI33"/>
    <mergeCell ref="CR44:CU44"/>
    <mergeCell ref="AY35:AZ35"/>
    <mergeCell ref="CF35:CI35"/>
    <mergeCell ref="CF36:CI36"/>
    <mergeCell ref="CR36:CU36"/>
    <mergeCell ref="AR37:AZ37"/>
    <mergeCell ref="CF37:CI37"/>
    <mergeCell ref="CR37:CU37"/>
    <mergeCell ref="CF38:CI38"/>
    <mergeCell ref="CF39:CI39"/>
    <mergeCell ref="CF40:CI40"/>
    <mergeCell ref="BZ41:CC41"/>
    <mergeCell ref="BZ42:CC42"/>
    <mergeCell ref="AL49:AO49"/>
    <mergeCell ref="BB49:BE49"/>
    <mergeCell ref="CR45:CU45"/>
    <mergeCell ref="U48:Y49"/>
    <mergeCell ref="AL48:AO48"/>
    <mergeCell ref="AP48:AQ53"/>
    <mergeCell ref="AT48:AT51"/>
    <mergeCell ref="AW48:AW51"/>
    <mergeCell ref="AZ48:BA53"/>
    <mergeCell ref="BB48:BE48"/>
    <mergeCell ref="BS56:BV56"/>
    <mergeCell ref="CR52:CU52"/>
    <mergeCell ref="CR53:CU53"/>
    <mergeCell ref="U54:Y55"/>
    <mergeCell ref="AX54:BA54"/>
    <mergeCell ref="BS54:BV54"/>
    <mergeCell ref="AX55:BA55"/>
    <mergeCell ref="BS55:BV55"/>
    <mergeCell ref="AT52:AW53"/>
  </mergeCells>
  <pageMargins left="0.25" right="0.25" top="0.75" bottom="0.75" header="0.3" footer="0.3"/>
  <pageSetup scale="73"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R369"/>
  <sheetViews>
    <sheetView showGridLines="0" topLeftCell="B49" zoomScale="120" zoomScaleNormal="120" workbookViewId="0">
      <selection activeCell="K84" sqref="K84"/>
    </sheetView>
  </sheetViews>
  <sheetFormatPr baseColWidth="10" defaultColWidth="2" defaultRowHeight="10.5" customHeight="1" x14ac:dyDescent="0.25"/>
  <cols>
    <col min="1" max="7" width="2" style="1"/>
    <col min="8" max="8" width="4.28515625" style="1" bestFit="1" customWidth="1"/>
    <col min="9" max="9" width="8.85546875" style="1" customWidth="1"/>
    <col min="10" max="11" width="8" style="1" customWidth="1"/>
    <col min="12" max="40" width="2" style="1"/>
    <col min="41" max="41" width="2.85546875" style="1" customWidth="1"/>
    <col min="42" max="42" width="4.140625" style="1" customWidth="1"/>
    <col min="43" max="48" width="2" style="1"/>
    <col min="49" max="49" width="3.42578125" style="1" bestFit="1" customWidth="1"/>
    <col min="50" max="52" width="2" style="1"/>
    <col min="53" max="58" width="3.42578125" style="1" customWidth="1"/>
    <col min="59" max="131" width="2" style="1"/>
    <col min="132" max="133" width="6" style="1" bestFit="1" customWidth="1"/>
    <col min="134" max="137" width="5" style="1" bestFit="1" customWidth="1"/>
    <col min="138" max="140" width="4" style="1" bestFit="1" customWidth="1"/>
    <col min="141" max="143" width="3" style="1" bestFit="1" customWidth="1"/>
    <col min="144" max="147" width="2" style="1"/>
    <col min="148" max="148" width="6" style="1" bestFit="1" customWidth="1"/>
    <col min="149" max="16384" width="2" style="1"/>
  </cols>
  <sheetData>
    <row r="3" spans="8:85" ht="10.5" customHeight="1" thickBot="1" x14ac:dyDescent="0.3"/>
    <row r="4" spans="8:85" ht="29.25" customHeight="1" thickBot="1" x14ac:dyDescent="0.3">
      <c r="H4" s="184" t="s">
        <v>70</v>
      </c>
      <c r="I4" s="185"/>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c r="BP4" s="185"/>
      <c r="BQ4" s="185"/>
      <c r="BR4" s="185"/>
      <c r="BS4" s="185"/>
      <c r="BT4" s="185"/>
      <c r="BU4" s="185"/>
      <c r="BV4" s="185"/>
      <c r="BW4" s="185"/>
      <c r="BX4" s="185"/>
      <c r="BY4" s="185"/>
      <c r="BZ4" s="185"/>
      <c r="CA4" s="186"/>
    </row>
    <row r="5" spans="8:85" ht="23.25" x14ac:dyDescent="0.35">
      <c r="H5" s="87"/>
    </row>
    <row r="6" spans="8:85" ht="28.5" customHeight="1" x14ac:dyDescent="0.35">
      <c r="H6" s="187" t="s">
        <v>71</v>
      </c>
      <c r="I6" s="187"/>
      <c r="J6" s="187"/>
      <c r="K6" s="187"/>
      <c r="L6" s="187"/>
      <c r="M6" s="187"/>
      <c r="N6" s="187"/>
      <c r="O6" s="187"/>
      <c r="P6" s="187"/>
      <c r="Q6" s="187"/>
      <c r="R6" s="187"/>
      <c r="S6" s="187"/>
      <c r="T6" s="187"/>
      <c r="U6" s="187"/>
      <c r="V6" s="187"/>
      <c r="W6" s="187"/>
      <c r="X6" s="187"/>
      <c r="AX6" s="87" t="s">
        <v>72</v>
      </c>
    </row>
    <row r="7" spans="8:85" ht="28.5" customHeight="1" x14ac:dyDescent="0.25">
      <c r="H7" s="187"/>
      <c r="I7" s="187"/>
      <c r="J7" s="187"/>
      <c r="K7" s="187"/>
      <c r="L7" s="187"/>
      <c r="M7" s="187"/>
      <c r="N7" s="187"/>
      <c r="O7" s="187"/>
      <c r="P7" s="187"/>
      <c r="Q7" s="187"/>
      <c r="R7" s="187"/>
      <c r="S7" s="187"/>
      <c r="T7" s="187"/>
      <c r="U7" s="187"/>
      <c r="V7" s="187"/>
      <c r="W7" s="187"/>
      <c r="X7" s="187"/>
      <c r="AX7" s="188" t="s">
        <v>73</v>
      </c>
      <c r="AY7" s="188"/>
      <c r="AZ7" s="188"/>
      <c r="BA7" s="188"/>
      <c r="BB7" s="188"/>
      <c r="BC7" s="188"/>
      <c r="BD7" s="188"/>
      <c r="BE7" s="188"/>
      <c r="BF7" s="188"/>
      <c r="BG7" s="188"/>
      <c r="BH7" s="188"/>
      <c r="BI7" s="188"/>
      <c r="BJ7" s="188"/>
      <c r="BK7" s="188"/>
      <c r="BL7" s="188"/>
      <c r="BM7" s="188"/>
      <c r="BN7" s="188"/>
      <c r="BO7" s="188"/>
      <c r="BP7" s="188"/>
      <c r="BQ7" s="188"/>
      <c r="BR7" s="188"/>
      <c r="BS7" s="188"/>
      <c r="BT7" s="188"/>
      <c r="BU7" s="188"/>
      <c r="BV7" s="188"/>
      <c r="BW7" s="188"/>
      <c r="BX7" s="188"/>
      <c r="BY7" s="188"/>
      <c r="BZ7" s="188"/>
      <c r="CA7" s="188"/>
      <c r="CB7" s="188"/>
      <c r="CC7" s="188"/>
      <c r="CD7" s="188"/>
      <c r="CE7" s="188"/>
      <c r="CF7" s="188"/>
      <c r="CG7" s="188"/>
    </row>
    <row r="8" spans="8:85" ht="16.5" customHeight="1" x14ac:dyDescent="0.35">
      <c r="H8" s="87"/>
      <c r="I8" s="88" t="s">
        <v>74</v>
      </c>
      <c r="J8" s="189" t="s">
        <v>74</v>
      </c>
      <c r="K8" s="189"/>
      <c r="L8" s="190" t="s">
        <v>75</v>
      </c>
      <c r="M8" s="190"/>
      <c r="N8" s="190"/>
      <c r="O8" s="190"/>
      <c r="P8" s="190"/>
      <c r="Q8" s="190"/>
      <c r="R8" s="190"/>
      <c r="S8" s="190"/>
      <c r="T8" s="190"/>
      <c r="U8" s="190"/>
      <c r="V8" s="190"/>
      <c r="W8" s="190"/>
      <c r="X8" s="43"/>
      <c r="Y8" s="43"/>
      <c r="AX8" s="188"/>
      <c r="AY8" s="188"/>
      <c r="AZ8" s="188"/>
      <c r="BA8" s="188"/>
      <c r="BB8" s="188"/>
      <c r="BC8" s="188"/>
      <c r="BD8" s="188"/>
      <c r="BE8" s="188"/>
      <c r="BF8" s="188"/>
      <c r="BG8" s="188"/>
      <c r="BH8" s="188"/>
      <c r="BI8" s="188"/>
      <c r="BJ8" s="188"/>
      <c r="BK8" s="188"/>
      <c r="BL8" s="188"/>
      <c r="BM8" s="188"/>
      <c r="BN8" s="188"/>
      <c r="BO8" s="188"/>
      <c r="BP8" s="188"/>
      <c r="BQ8" s="188"/>
      <c r="BR8" s="188"/>
      <c r="BS8" s="188"/>
      <c r="BT8" s="188"/>
      <c r="BU8" s="188"/>
      <c r="BV8" s="188"/>
      <c r="BW8" s="188"/>
      <c r="BX8" s="188"/>
      <c r="BY8" s="188"/>
      <c r="BZ8" s="188"/>
      <c r="CA8" s="188"/>
      <c r="CB8" s="188"/>
      <c r="CC8" s="188"/>
      <c r="CD8" s="188"/>
      <c r="CE8" s="188"/>
      <c r="CF8" s="188"/>
      <c r="CG8" s="188"/>
    </row>
    <row r="9" spans="8:85" ht="10.5" customHeight="1" x14ac:dyDescent="0.25">
      <c r="AX9" s="188"/>
      <c r="AY9" s="188"/>
      <c r="AZ9" s="188"/>
      <c r="BA9" s="188"/>
      <c r="BB9" s="188"/>
      <c r="BC9" s="188"/>
      <c r="BD9" s="188"/>
      <c r="BE9" s="188"/>
      <c r="BF9" s="188"/>
      <c r="BG9" s="188"/>
      <c r="BH9" s="188"/>
      <c r="BI9" s="188"/>
      <c r="BJ9" s="188"/>
      <c r="BK9" s="188"/>
      <c r="BL9" s="188"/>
      <c r="BM9" s="188"/>
      <c r="BN9" s="188"/>
      <c r="BO9" s="188"/>
      <c r="BP9" s="188"/>
      <c r="BQ9" s="188"/>
      <c r="BR9" s="188"/>
      <c r="BS9" s="188"/>
      <c r="BT9" s="188"/>
      <c r="BU9" s="188"/>
      <c r="BV9" s="188"/>
      <c r="BW9" s="188"/>
      <c r="BX9" s="188"/>
      <c r="BY9" s="188"/>
      <c r="BZ9" s="188"/>
      <c r="CA9" s="188"/>
      <c r="CB9" s="188"/>
      <c r="CC9" s="188"/>
      <c r="CD9" s="188"/>
      <c r="CE9" s="188"/>
      <c r="CF9" s="188"/>
      <c r="CG9" s="188"/>
    </row>
    <row r="10" spans="8:85" ht="10.5" customHeight="1" x14ac:dyDescent="0.25">
      <c r="AX10" s="188"/>
      <c r="AY10" s="188"/>
      <c r="AZ10" s="188"/>
      <c r="BA10" s="188"/>
      <c r="BB10" s="188"/>
      <c r="BC10" s="188"/>
      <c r="BD10" s="188"/>
      <c r="BE10" s="188"/>
      <c r="BF10" s="188"/>
      <c r="BG10" s="188"/>
      <c r="BH10" s="188"/>
      <c r="BI10" s="188"/>
      <c r="BJ10" s="188"/>
      <c r="BK10" s="188"/>
      <c r="BL10" s="188"/>
      <c r="BM10" s="188"/>
      <c r="BN10" s="188"/>
      <c r="BO10" s="188"/>
      <c r="BP10" s="188"/>
      <c r="BQ10" s="188"/>
      <c r="BR10" s="188"/>
      <c r="BS10" s="188"/>
      <c r="BT10" s="188"/>
      <c r="BU10" s="188"/>
      <c r="BV10" s="188"/>
      <c r="BW10" s="188"/>
      <c r="BX10" s="188"/>
      <c r="BY10" s="188"/>
      <c r="BZ10" s="188"/>
      <c r="CA10" s="188"/>
      <c r="CB10" s="188"/>
      <c r="CC10" s="188"/>
      <c r="CD10" s="188"/>
      <c r="CE10" s="188"/>
      <c r="CF10" s="188"/>
      <c r="CG10" s="188"/>
    </row>
    <row r="11" spans="8:85" ht="10.5" customHeight="1" x14ac:dyDescent="0.25">
      <c r="I11" s="89" t="s">
        <v>76</v>
      </c>
      <c r="J11" s="90" t="s">
        <v>66</v>
      </c>
      <c r="K11" s="91" t="s">
        <v>66</v>
      </c>
      <c r="L11" s="92"/>
      <c r="M11" s="93"/>
      <c r="N11" s="94"/>
      <c r="O11" s="95"/>
      <c r="P11" s="93"/>
      <c r="Q11" s="94"/>
      <c r="R11" s="95"/>
      <c r="S11" s="93"/>
      <c r="T11" s="94"/>
      <c r="U11" s="95"/>
      <c r="V11" s="93"/>
      <c r="W11" s="94"/>
      <c r="AX11" s="188"/>
      <c r="AY11" s="188"/>
      <c r="AZ11" s="188"/>
      <c r="BA11" s="188"/>
      <c r="BB11" s="188"/>
      <c r="BC11" s="188"/>
      <c r="BD11" s="188"/>
      <c r="BE11" s="188"/>
      <c r="BF11" s="188"/>
      <c r="BG11" s="188"/>
      <c r="BH11" s="188"/>
      <c r="BI11" s="188"/>
      <c r="BJ11" s="188"/>
      <c r="BK11" s="188"/>
      <c r="BL11" s="188"/>
      <c r="BM11" s="188"/>
      <c r="BN11" s="188"/>
      <c r="BO11" s="188"/>
      <c r="BP11" s="188"/>
      <c r="BQ11" s="188"/>
      <c r="BR11" s="188"/>
      <c r="BS11" s="188"/>
      <c r="BT11" s="188"/>
      <c r="BU11" s="188"/>
      <c r="BV11" s="188"/>
      <c r="BW11" s="188"/>
      <c r="BX11" s="188"/>
      <c r="BY11" s="188"/>
      <c r="BZ11" s="188"/>
      <c r="CA11" s="188"/>
      <c r="CB11" s="188"/>
      <c r="CC11" s="188"/>
      <c r="CD11" s="188"/>
      <c r="CE11" s="188"/>
      <c r="CF11" s="188"/>
      <c r="CG11" s="188"/>
    </row>
    <row r="12" spans="8:85" ht="10.5" customHeight="1" x14ac:dyDescent="0.25">
      <c r="I12" s="96" t="s">
        <v>77</v>
      </c>
      <c r="J12" s="96" t="s">
        <v>78</v>
      </c>
      <c r="K12" s="96" t="s">
        <v>79</v>
      </c>
      <c r="L12" s="191" t="s">
        <v>80</v>
      </c>
      <c r="M12" s="192"/>
      <c r="N12" s="192"/>
      <c r="O12" s="192"/>
      <c r="P12" s="192"/>
      <c r="Q12" s="192"/>
      <c r="R12" s="192"/>
      <c r="S12" s="192"/>
      <c r="T12" s="192"/>
      <c r="U12" s="192"/>
      <c r="V12" s="192"/>
      <c r="W12" s="192"/>
      <c r="AX12" s="188"/>
      <c r="AY12" s="188"/>
      <c r="AZ12" s="188"/>
      <c r="BA12" s="188"/>
      <c r="BB12" s="188"/>
      <c r="BC12" s="188"/>
      <c r="BD12" s="188"/>
      <c r="BE12" s="188"/>
      <c r="BF12" s="188"/>
      <c r="BG12" s="188"/>
      <c r="BH12" s="188"/>
      <c r="BI12" s="188"/>
      <c r="BJ12" s="188"/>
      <c r="BK12" s="188"/>
      <c r="BL12" s="188"/>
      <c r="BM12" s="188"/>
      <c r="BN12" s="188"/>
      <c r="BO12" s="188"/>
      <c r="BP12" s="188"/>
      <c r="BQ12" s="188"/>
      <c r="BR12" s="188"/>
      <c r="BS12" s="188"/>
      <c r="BT12" s="188"/>
      <c r="BU12" s="188"/>
      <c r="BV12" s="188"/>
      <c r="BW12" s="188"/>
      <c r="BX12" s="188"/>
      <c r="BY12" s="188"/>
      <c r="BZ12" s="188"/>
      <c r="CA12" s="188"/>
      <c r="CB12" s="188"/>
      <c r="CC12" s="188"/>
      <c r="CD12" s="188"/>
      <c r="CE12" s="188"/>
      <c r="CF12" s="188"/>
      <c r="CG12" s="188"/>
    </row>
    <row r="13" spans="8:85" ht="10.5" customHeight="1" x14ac:dyDescent="0.25">
      <c r="AX13" s="188"/>
      <c r="AY13" s="188"/>
      <c r="AZ13" s="188"/>
      <c r="BA13" s="188"/>
      <c r="BB13" s="188"/>
      <c r="BC13" s="188"/>
      <c r="BD13" s="188"/>
      <c r="BE13" s="188"/>
      <c r="BF13" s="188"/>
      <c r="BG13" s="188"/>
      <c r="BH13" s="188"/>
      <c r="BI13" s="188"/>
      <c r="BJ13" s="188"/>
      <c r="BK13" s="188"/>
      <c r="BL13" s="188"/>
      <c r="BM13" s="188"/>
      <c r="BN13" s="188"/>
      <c r="BO13" s="188"/>
      <c r="BP13" s="188"/>
      <c r="BQ13" s="188"/>
      <c r="BR13" s="188"/>
      <c r="BS13" s="188"/>
      <c r="BT13" s="188"/>
      <c r="BU13" s="188"/>
      <c r="BV13" s="188"/>
      <c r="BW13" s="188"/>
      <c r="BX13" s="188"/>
      <c r="BY13" s="188"/>
      <c r="BZ13" s="188"/>
      <c r="CA13" s="188"/>
      <c r="CB13" s="188"/>
      <c r="CC13" s="188"/>
      <c r="CD13" s="188"/>
      <c r="CE13" s="188"/>
      <c r="CF13" s="188"/>
      <c r="CG13" s="188"/>
    </row>
    <row r="14" spans="8:85" ht="39" customHeight="1" x14ac:dyDescent="0.25">
      <c r="H14" s="182" t="s">
        <v>81</v>
      </c>
      <c r="I14" s="182"/>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97"/>
      <c r="AQ14" s="97"/>
      <c r="AR14" s="97"/>
      <c r="AS14" s="97"/>
      <c r="AT14" s="97"/>
      <c r="AU14" s="97"/>
      <c r="AV14" s="97"/>
      <c r="AW14" s="97"/>
      <c r="AX14" s="188"/>
      <c r="AY14" s="188"/>
      <c r="AZ14" s="188"/>
      <c r="BA14" s="188"/>
      <c r="BB14" s="188"/>
      <c r="BC14" s="188"/>
      <c r="BD14" s="188"/>
      <c r="BE14" s="188"/>
      <c r="BF14" s="188"/>
      <c r="BG14" s="188"/>
      <c r="BH14" s="188"/>
      <c r="BI14" s="188"/>
      <c r="BJ14" s="188"/>
      <c r="BK14" s="188"/>
      <c r="BL14" s="188"/>
      <c r="BM14" s="188"/>
      <c r="BN14" s="188"/>
      <c r="BO14" s="188"/>
      <c r="BP14" s="188"/>
      <c r="BQ14" s="188"/>
      <c r="BR14" s="188"/>
      <c r="BS14" s="188"/>
      <c r="BT14" s="188"/>
      <c r="BU14" s="188"/>
      <c r="BV14" s="188"/>
      <c r="BW14" s="188"/>
      <c r="BX14" s="188"/>
      <c r="BY14" s="188"/>
      <c r="BZ14" s="188"/>
      <c r="CA14" s="188"/>
      <c r="CB14" s="188"/>
      <c r="CC14" s="188"/>
      <c r="CD14" s="188"/>
      <c r="CE14" s="188"/>
      <c r="CF14" s="188"/>
      <c r="CG14" s="188"/>
    </row>
    <row r="15" spans="8:85" ht="99" customHeight="1" x14ac:dyDescent="0.25">
      <c r="H15" s="182" t="s">
        <v>82</v>
      </c>
      <c r="I15" s="182"/>
      <c r="J15" s="182"/>
      <c r="K15" s="182"/>
      <c r="L15" s="182"/>
      <c r="M15" s="182"/>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97"/>
      <c r="AQ15" s="97"/>
      <c r="AR15" s="97"/>
      <c r="AS15" s="97"/>
      <c r="AT15" s="97"/>
      <c r="AU15" s="97"/>
      <c r="AV15" s="97"/>
      <c r="AW15" s="97"/>
      <c r="AX15" s="188"/>
      <c r="AY15" s="188"/>
      <c r="AZ15" s="188"/>
      <c r="BA15" s="188"/>
      <c r="BB15" s="188"/>
      <c r="BC15" s="188"/>
      <c r="BD15" s="188"/>
      <c r="BE15" s="188"/>
      <c r="BF15" s="188"/>
      <c r="BG15" s="188"/>
      <c r="BH15" s="188"/>
      <c r="BI15" s="188"/>
      <c r="BJ15" s="188"/>
      <c r="BK15" s="188"/>
      <c r="BL15" s="188"/>
      <c r="BM15" s="188"/>
      <c r="BN15" s="188"/>
      <c r="BO15" s="188"/>
      <c r="BP15" s="188"/>
      <c r="BQ15" s="188"/>
      <c r="BR15" s="188"/>
      <c r="BS15" s="188"/>
      <c r="BT15" s="188"/>
      <c r="BU15" s="188"/>
      <c r="BV15" s="188"/>
      <c r="BW15" s="188"/>
      <c r="BX15" s="188"/>
      <c r="BY15" s="188"/>
      <c r="BZ15" s="188"/>
      <c r="CA15" s="188"/>
      <c r="CB15" s="188"/>
      <c r="CC15" s="188"/>
      <c r="CD15" s="188"/>
      <c r="CE15" s="188"/>
      <c r="CF15" s="188"/>
      <c r="CG15" s="188"/>
    </row>
    <row r="16" spans="8:85" ht="24.75" customHeight="1" x14ac:dyDescent="0.25">
      <c r="H16" s="182" t="s">
        <v>83</v>
      </c>
      <c r="I16" s="182"/>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97"/>
      <c r="AQ16" s="97"/>
      <c r="AR16" s="97"/>
      <c r="AS16" s="97"/>
      <c r="AT16" s="97"/>
      <c r="AU16" s="97"/>
      <c r="AV16" s="97"/>
      <c r="AW16" s="97"/>
      <c r="AX16" s="183" t="s">
        <v>84</v>
      </c>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row>
    <row r="17" spans="2:93" ht="93" customHeight="1" x14ac:dyDescent="0.25">
      <c r="B17" s="21"/>
      <c r="C17" s="21"/>
      <c r="H17" s="182" t="s">
        <v>85</v>
      </c>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97"/>
      <c r="AQ17" s="97"/>
      <c r="AR17" s="97"/>
      <c r="AS17" s="97"/>
      <c r="AT17" s="97"/>
      <c r="AU17" s="97"/>
      <c r="AV17" s="97"/>
      <c r="AW17" s="97"/>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c r="CF17" s="183"/>
      <c r="CG17" s="183"/>
    </row>
    <row r="18" spans="2:93" ht="38.25" customHeight="1" x14ac:dyDescent="0.25">
      <c r="B18" s="21"/>
      <c r="C18" s="21"/>
      <c r="H18" s="182" t="s">
        <v>86</v>
      </c>
      <c r="I18" s="182"/>
      <c r="J18" s="182"/>
      <c r="K18" s="182"/>
      <c r="L18" s="182"/>
      <c r="M18" s="182"/>
      <c r="N18" s="182"/>
      <c r="O18" s="182"/>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98"/>
      <c r="AQ18" s="98"/>
      <c r="AR18" s="98"/>
      <c r="AS18" s="98"/>
      <c r="AT18" s="98"/>
      <c r="AU18" s="98"/>
      <c r="AV18" s="98"/>
      <c r="AW18" s="98"/>
      <c r="AX18" s="99"/>
      <c r="AY18" s="98"/>
      <c r="AZ18" s="98"/>
      <c r="BA18" s="98"/>
      <c r="BB18" s="98"/>
      <c r="BC18" s="98"/>
      <c r="BD18" s="98"/>
      <c r="BE18" s="98"/>
      <c r="BF18" s="98"/>
      <c r="BG18" s="98"/>
      <c r="BH18" s="98"/>
      <c r="BI18" s="98"/>
      <c r="BJ18" s="98"/>
      <c r="BK18" s="98"/>
      <c r="BL18" s="98"/>
      <c r="BM18" s="98"/>
      <c r="BN18" s="98"/>
      <c r="BO18" s="98"/>
      <c r="BP18" s="98"/>
      <c r="BQ18" s="98"/>
      <c r="BR18" s="98"/>
      <c r="BS18" s="98"/>
      <c r="BT18" s="98"/>
      <c r="BU18" s="98"/>
      <c r="BV18" s="98"/>
      <c r="BW18" s="98"/>
      <c r="BX18" s="182"/>
      <c r="BY18" s="182"/>
      <c r="BZ18" s="182"/>
      <c r="CA18" s="182"/>
      <c r="CB18" s="182"/>
    </row>
    <row r="19" spans="2:93" ht="38.25" customHeight="1" x14ac:dyDescent="0.25">
      <c r="B19" s="21"/>
      <c r="C19" s="21"/>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98"/>
      <c r="AQ19" s="98"/>
      <c r="AR19" s="98"/>
      <c r="AS19" s="98"/>
      <c r="AT19" s="98"/>
      <c r="AU19" s="98"/>
      <c r="AV19" s="98"/>
      <c r="AW19" s="98"/>
      <c r="AX19" s="99"/>
      <c r="AY19" s="98"/>
      <c r="AZ19" s="98"/>
      <c r="BA19" s="98"/>
      <c r="BB19" s="98"/>
      <c r="BC19" s="98"/>
      <c r="BD19" s="98"/>
      <c r="BE19" s="98"/>
      <c r="BF19" s="98"/>
      <c r="BG19" s="98"/>
      <c r="BH19" s="98"/>
      <c r="BI19" s="98"/>
      <c r="BJ19" s="98"/>
      <c r="BK19" s="98"/>
      <c r="BL19" s="98"/>
      <c r="BM19" s="98"/>
      <c r="BN19" s="98"/>
      <c r="BO19" s="98"/>
      <c r="BP19" s="98"/>
      <c r="BQ19" s="98"/>
      <c r="BR19" s="98"/>
      <c r="BS19" s="98"/>
      <c r="BT19" s="98"/>
      <c r="BU19" s="98"/>
      <c r="BV19" s="98"/>
      <c r="BW19" s="98"/>
      <c r="BX19" s="100"/>
      <c r="BY19" s="100"/>
      <c r="BZ19" s="100"/>
      <c r="CA19" s="100"/>
      <c r="CB19" s="100"/>
    </row>
    <row r="20" spans="2:93" ht="33" customHeight="1" x14ac:dyDescent="0.25">
      <c r="B20" s="21"/>
      <c r="C20" s="21"/>
      <c r="H20" s="99" t="s">
        <v>87</v>
      </c>
      <c r="I20" s="100"/>
      <c r="J20" s="100"/>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98"/>
      <c r="AQ20" s="98"/>
      <c r="AR20" s="98"/>
      <c r="AS20" s="98"/>
      <c r="AT20" s="98"/>
      <c r="AU20" s="98"/>
      <c r="AV20" s="98"/>
      <c r="AW20" s="98"/>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row>
    <row r="21" spans="2:93" ht="62.25" customHeight="1" x14ac:dyDescent="0.25">
      <c r="B21" s="21"/>
      <c r="C21" s="21"/>
      <c r="H21" s="188" t="s">
        <v>88</v>
      </c>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98"/>
      <c r="AS21" s="98"/>
      <c r="AT21" s="98"/>
      <c r="AU21" s="98"/>
      <c r="AV21" s="98"/>
      <c r="AW21" s="98"/>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row>
    <row r="22" spans="2:93" s="103" customFormat="1" ht="28.5" customHeight="1" x14ac:dyDescent="0.25">
      <c r="B22" s="102"/>
      <c r="C22" s="102"/>
      <c r="H22" s="104" t="s">
        <v>89</v>
      </c>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row>
    <row r="23" spans="2:93" ht="63" customHeight="1" x14ac:dyDescent="0.25">
      <c r="B23" s="21"/>
      <c r="C23" s="21"/>
      <c r="H23" s="188" t="s">
        <v>90</v>
      </c>
      <c r="I23" s="188"/>
      <c r="J23" s="188"/>
      <c r="K23" s="188"/>
      <c r="L23" s="188"/>
      <c r="M23" s="188"/>
      <c r="N23" s="188"/>
      <c r="O23" s="188"/>
      <c r="P23" s="188"/>
      <c r="Q23" s="188"/>
      <c r="R23" s="188"/>
      <c r="S23" s="188"/>
      <c r="T23" s="188"/>
      <c r="U23" s="188"/>
      <c r="V23" s="188"/>
      <c r="W23" s="188"/>
      <c r="X23" s="188"/>
      <c r="Y23" s="188"/>
      <c r="Z23" s="188"/>
      <c r="AA23" s="188"/>
      <c r="AB23" s="188"/>
      <c r="AC23" s="188"/>
      <c r="AD23" s="188"/>
      <c r="AE23" s="188"/>
      <c r="AF23" s="188"/>
      <c r="AG23" s="188"/>
      <c r="AH23" s="188"/>
      <c r="AI23" s="188"/>
      <c r="AJ23" s="188"/>
      <c r="AK23" s="188"/>
      <c r="AL23" s="188"/>
      <c r="AM23" s="188"/>
      <c r="AN23" s="188"/>
      <c r="AO23" s="188"/>
      <c r="AP23" s="188"/>
      <c r="AQ23" s="188"/>
      <c r="AR23" s="98"/>
      <c r="AS23" s="98"/>
      <c r="AT23" s="98"/>
      <c r="AU23" s="98"/>
      <c r="AV23" s="98"/>
      <c r="AW23" s="98"/>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row>
    <row r="24" spans="2:93" ht="15" customHeight="1" x14ac:dyDescent="0.25">
      <c r="B24" s="21"/>
      <c r="C24" s="21"/>
      <c r="H24" s="100"/>
      <c r="I24" s="100"/>
      <c r="J24" s="100"/>
      <c r="K24" s="100"/>
      <c r="L24" s="100"/>
      <c r="M24" s="100"/>
      <c r="N24" s="100"/>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98"/>
      <c r="AQ24" s="98"/>
      <c r="AR24" s="98"/>
      <c r="AS24" s="98"/>
      <c r="AT24" s="98"/>
      <c r="AU24" s="98"/>
      <c r="AV24" s="98"/>
      <c r="BB24" s="101"/>
      <c r="BC24" s="101"/>
      <c r="BD24" s="101"/>
      <c r="BE24" s="101"/>
      <c r="BF24" s="101"/>
      <c r="BG24" s="193">
        <v>25</v>
      </c>
      <c r="BH24" s="194"/>
      <c r="BI24" s="195"/>
      <c r="BJ24" s="196"/>
      <c r="BK24" s="194"/>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row>
    <row r="25" spans="2:93" ht="15" customHeight="1" x14ac:dyDescent="0.25">
      <c r="B25" s="21"/>
      <c r="C25" s="21"/>
      <c r="H25" s="188" t="s">
        <v>91</v>
      </c>
      <c r="I25" s="188"/>
      <c r="J25" s="188"/>
      <c r="K25" s="188"/>
      <c r="L25" s="188"/>
      <c r="M25" s="188"/>
      <c r="N25" s="188"/>
      <c r="O25" s="188"/>
      <c r="P25" s="188"/>
      <c r="Q25" s="188"/>
      <c r="R25" s="188"/>
      <c r="S25" s="188"/>
      <c r="T25" s="188"/>
      <c r="U25" s="188"/>
      <c r="V25" s="188"/>
      <c r="W25" s="188"/>
      <c r="X25" s="188"/>
      <c r="Y25" s="188"/>
      <c r="Z25" s="188"/>
      <c r="AA25" s="188"/>
      <c r="AB25" s="188"/>
      <c r="AC25" s="188"/>
      <c r="AD25" s="188"/>
      <c r="AE25" s="188"/>
      <c r="AF25" s="188"/>
      <c r="AG25" s="188"/>
      <c r="AH25" s="188"/>
      <c r="AI25" s="188"/>
      <c r="AJ25" s="188"/>
      <c r="AK25" s="188"/>
      <c r="AL25" s="188"/>
      <c r="AM25" s="188"/>
      <c r="AN25" s="188"/>
      <c r="AO25" s="188"/>
      <c r="AP25" s="188"/>
      <c r="AQ25" s="188"/>
      <c r="AR25" s="98"/>
      <c r="AS25" s="98"/>
      <c r="AT25" s="98"/>
      <c r="AU25" s="98"/>
      <c r="AV25" s="98"/>
      <c r="BB25" s="101"/>
      <c r="BC25" s="193" t="s">
        <v>92</v>
      </c>
      <c r="BD25" s="193"/>
      <c r="BE25" s="197" t="s">
        <v>93</v>
      </c>
      <c r="BF25" s="193"/>
      <c r="BG25" s="193">
        <f>BG24+1</f>
        <v>26</v>
      </c>
      <c r="BH25" s="194"/>
      <c r="BI25" s="198" t="str">
        <f>BIN2HEX(CONCATENATE(BU25,BV25,BW25,BX25,BY25,BZ25,CA25,CB25),2)</f>
        <v>9A</v>
      </c>
      <c r="BJ25" s="199"/>
      <c r="BK25" s="200"/>
      <c r="BL25" s="101"/>
      <c r="BM25" s="101"/>
      <c r="BN25" s="201" t="s">
        <v>94</v>
      </c>
      <c r="BO25" s="202"/>
      <c r="BP25" s="101"/>
      <c r="BQ25" s="101"/>
      <c r="BR25" s="101"/>
      <c r="BS25" s="101"/>
      <c r="BT25" s="101"/>
      <c r="BU25" s="106">
        <v>1</v>
      </c>
      <c r="BV25" s="106">
        <v>0</v>
      </c>
      <c r="BW25" s="106">
        <v>0</v>
      </c>
      <c r="BX25" s="107">
        <v>1</v>
      </c>
      <c r="BY25" s="107">
        <v>1</v>
      </c>
      <c r="BZ25" s="107">
        <v>0</v>
      </c>
      <c r="CA25" s="107">
        <v>1</v>
      </c>
      <c r="CB25" s="107">
        <v>0</v>
      </c>
      <c r="CC25" s="101"/>
      <c r="CD25" s="188" t="s">
        <v>95</v>
      </c>
      <c r="CE25" s="188"/>
      <c r="CF25" s="188"/>
      <c r="CG25" s="188"/>
      <c r="CH25" s="188"/>
      <c r="CI25" s="188"/>
      <c r="CJ25" s="188"/>
      <c r="CK25" s="188"/>
      <c r="CL25" s="188"/>
      <c r="CM25" s="188"/>
      <c r="CN25" s="188"/>
      <c r="CO25" s="188"/>
    </row>
    <row r="26" spans="2:93" ht="15" customHeight="1" x14ac:dyDescent="0.25">
      <c r="B26" s="21"/>
      <c r="C26" s="21"/>
      <c r="H26" s="188" t="s">
        <v>96</v>
      </c>
      <c r="I26" s="188"/>
      <c r="J26" s="188"/>
      <c r="K26" s="188"/>
      <c r="L26" s="188"/>
      <c r="M26" s="188"/>
      <c r="N26" s="188"/>
      <c r="O26" s="188"/>
      <c r="P26" s="188"/>
      <c r="Q26" s="188"/>
      <c r="R26" s="188"/>
      <c r="S26" s="188"/>
      <c r="T26" s="188"/>
      <c r="U26" s="188"/>
      <c r="V26" s="188"/>
      <c r="W26" s="188"/>
      <c r="X26" s="188"/>
      <c r="Y26" s="188"/>
      <c r="Z26" s="188"/>
      <c r="AA26" s="188"/>
      <c r="AB26" s="188"/>
      <c r="AC26" s="188"/>
      <c r="AD26" s="188"/>
      <c r="AE26" s="188"/>
      <c r="AF26" s="188"/>
      <c r="AG26" s="188"/>
      <c r="AH26" s="188"/>
      <c r="AI26" s="188"/>
      <c r="AJ26" s="188"/>
      <c r="AK26" s="188"/>
      <c r="AL26" s="188"/>
      <c r="AM26" s="188"/>
      <c r="AN26" s="188"/>
      <c r="AO26" s="188"/>
      <c r="AP26" s="188"/>
      <c r="AQ26" s="188"/>
      <c r="AR26" s="98"/>
      <c r="AS26" s="98"/>
      <c r="AT26" s="98"/>
      <c r="AU26" s="98"/>
      <c r="AV26" s="98"/>
      <c r="BB26" s="101"/>
      <c r="BC26" s="101"/>
      <c r="BD26" s="101"/>
      <c r="BE26" s="101"/>
      <c r="BF26" s="101"/>
      <c r="BG26" s="193">
        <f t="shared" ref="BG26:BG38" si="0">BG25+1</f>
        <v>27</v>
      </c>
      <c r="BH26" s="194"/>
      <c r="BI26" s="203" t="str">
        <f t="shared" ref="BI26:BI42" si="1">BIN2HEX(CONCATENATE(BU26,BV26,BW26,BX26,BY26,BZ26,CA26,CB26),2)</f>
        <v>5C</v>
      </c>
      <c r="BJ26" s="196"/>
      <c r="BK26" s="204"/>
      <c r="BL26" s="101"/>
      <c r="BM26" s="101"/>
      <c r="BN26" s="202"/>
      <c r="BO26" s="202"/>
      <c r="BP26" s="101"/>
      <c r="BQ26" s="101"/>
      <c r="BR26" s="101"/>
      <c r="BS26" s="101"/>
      <c r="BT26" s="101"/>
      <c r="BU26" s="108">
        <v>0</v>
      </c>
      <c r="BV26" s="108">
        <v>1</v>
      </c>
      <c r="BW26" s="108">
        <v>0</v>
      </c>
      <c r="BX26" s="108">
        <v>1</v>
      </c>
      <c r="BY26" s="109">
        <v>1</v>
      </c>
      <c r="BZ26" s="109">
        <v>1</v>
      </c>
      <c r="CA26" s="109">
        <v>0</v>
      </c>
      <c r="CB26" s="109">
        <v>0</v>
      </c>
      <c r="CC26" s="101"/>
      <c r="CD26" s="101"/>
      <c r="CE26" s="101"/>
      <c r="CF26" s="101"/>
      <c r="CG26" s="101"/>
    </row>
    <row r="27" spans="2:93" ht="15" customHeight="1" x14ac:dyDescent="0.25">
      <c r="B27" s="21"/>
      <c r="C27" s="21"/>
      <c r="H27" s="188" t="s">
        <v>97</v>
      </c>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98"/>
      <c r="AS27" s="98"/>
      <c r="AT27" s="98"/>
      <c r="AU27" s="98"/>
      <c r="AV27" s="98"/>
      <c r="BB27" s="101"/>
      <c r="BC27" s="101"/>
      <c r="BD27" s="101"/>
      <c r="BE27" s="101"/>
      <c r="BF27" s="101"/>
      <c r="BG27" s="193">
        <f t="shared" si="0"/>
        <v>28</v>
      </c>
      <c r="BH27" s="194"/>
      <c r="BI27" s="198" t="str">
        <f t="shared" si="1"/>
        <v>2D</v>
      </c>
      <c r="BJ27" s="199"/>
      <c r="BK27" s="200"/>
      <c r="BL27" s="101"/>
      <c r="BM27" s="101"/>
      <c r="BN27" s="201" t="s">
        <v>98</v>
      </c>
      <c r="BO27" s="201"/>
      <c r="BP27" s="101"/>
      <c r="BQ27" s="101"/>
      <c r="BR27" s="101"/>
      <c r="BS27" s="101"/>
      <c r="BT27" s="101"/>
      <c r="BU27" s="106">
        <v>0</v>
      </c>
      <c r="BV27" s="106">
        <v>0</v>
      </c>
      <c r="BW27" s="106">
        <v>1</v>
      </c>
      <c r="BX27" s="107">
        <v>0</v>
      </c>
      <c r="BY27" s="107">
        <v>1</v>
      </c>
      <c r="BZ27" s="107">
        <v>1</v>
      </c>
      <c r="CA27" s="107">
        <v>0</v>
      </c>
      <c r="CB27" s="107">
        <v>1</v>
      </c>
      <c r="CC27" s="101"/>
      <c r="CD27" s="188" t="s">
        <v>99</v>
      </c>
      <c r="CE27" s="188"/>
      <c r="CF27" s="188"/>
      <c r="CG27" s="188"/>
      <c r="CH27" s="188"/>
      <c r="CI27" s="188"/>
      <c r="CJ27" s="188"/>
      <c r="CK27" s="188"/>
      <c r="CL27" s="188"/>
      <c r="CM27" s="188"/>
      <c r="CN27" s="188"/>
      <c r="CO27" s="188"/>
    </row>
    <row r="28" spans="2:93" ht="15" customHeight="1" x14ac:dyDescent="0.25">
      <c r="B28" s="21"/>
      <c r="C28" s="21"/>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188"/>
      <c r="AJ28" s="188"/>
      <c r="AK28" s="188"/>
      <c r="AL28" s="188"/>
      <c r="AM28" s="188"/>
      <c r="AN28" s="188"/>
      <c r="AO28" s="188"/>
      <c r="AP28" s="188"/>
      <c r="AQ28" s="188"/>
      <c r="AR28" s="98"/>
      <c r="AS28" s="98"/>
      <c r="AT28" s="98"/>
      <c r="AU28" s="98"/>
      <c r="AV28" s="98"/>
      <c r="BB28" s="101"/>
      <c r="BC28" s="101"/>
      <c r="BD28" s="101"/>
      <c r="BE28" s="101"/>
      <c r="BF28" s="101"/>
      <c r="BG28" s="193">
        <f t="shared" si="0"/>
        <v>29</v>
      </c>
      <c r="BH28" s="194"/>
      <c r="BI28" s="203" t="str">
        <f t="shared" si="1"/>
        <v>0B</v>
      </c>
      <c r="BJ28" s="196"/>
      <c r="BK28" s="204"/>
      <c r="BL28" s="101"/>
      <c r="BM28" s="101"/>
      <c r="BN28" s="201"/>
      <c r="BO28" s="201"/>
      <c r="BP28" s="101"/>
      <c r="BQ28" s="101"/>
      <c r="BR28" s="101"/>
      <c r="BS28" s="101"/>
      <c r="BT28" s="101"/>
      <c r="BU28" s="108">
        <v>0</v>
      </c>
      <c r="BV28" s="108">
        <v>0</v>
      </c>
      <c r="BW28" s="108">
        <v>0</v>
      </c>
      <c r="BX28" s="108">
        <v>0</v>
      </c>
      <c r="BY28" s="109">
        <v>1</v>
      </c>
      <c r="BZ28" s="109">
        <v>0</v>
      </c>
      <c r="CA28" s="109">
        <v>1</v>
      </c>
      <c r="CB28" s="109">
        <v>1</v>
      </c>
      <c r="CC28" s="101"/>
      <c r="CD28" s="101"/>
      <c r="CE28" s="101"/>
      <c r="CF28" s="101"/>
      <c r="CG28" s="101"/>
    </row>
    <row r="29" spans="2:93" ht="15" customHeight="1" x14ac:dyDescent="0.25">
      <c r="B29" s="21"/>
      <c r="C29" s="21"/>
      <c r="H29" s="188"/>
      <c r="I29" s="188"/>
      <c r="J29" s="188"/>
      <c r="K29" s="188"/>
      <c r="L29" s="188"/>
      <c r="M29" s="188"/>
      <c r="N29" s="188"/>
      <c r="O29" s="188"/>
      <c r="P29" s="188"/>
      <c r="Q29" s="188"/>
      <c r="R29" s="188"/>
      <c r="S29" s="188"/>
      <c r="T29" s="188"/>
      <c r="U29" s="188"/>
      <c r="V29" s="188"/>
      <c r="W29" s="188"/>
      <c r="X29" s="188"/>
      <c r="Y29" s="188"/>
      <c r="Z29" s="188"/>
      <c r="AA29" s="188"/>
      <c r="AB29" s="188"/>
      <c r="AC29" s="188"/>
      <c r="AD29" s="188"/>
      <c r="AE29" s="188"/>
      <c r="AF29" s="188"/>
      <c r="AG29" s="188"/>
      <c r="AH29" s="188"/>
      <c r="AI29" s="188"/>
      <c r="AJ29" s="188"/>
      <c r="AK29" s="188"/>
      <c r="AL29" s="188"/>
      <c r="AM29" s="188"/>
      <c r="AN29" s="188"/>
      <c r="AO29" s="188"/>
      <c r="AP29" s="188"/>
      <c r="AQ29" s="188"/>
      <c r="AR29" s="98"/>
      <c r="AS29" s="98"/>
      <c r="AT29" s="98"/>
      <c r="AU29" s="98"/>
      <c r="AV29" s="98"/>
      <c r="BB29" s="101"/>
      <c r="BC29" s="101"/>
      <c r="BD29" s="101"/>
      <c r="BE29" s="101"/>
      <c r="BF29" s="101"/>
      <c r="BG29" s="193">
        <f t="shared" si="0"/>
        <v>30</v>
      </c>
      <c r="BH29" s="194"/>
      <c r="BI29" s="203" t="str">
        <f t="shared" si="1"/>
        <v>CD</v>
      </c>
      <c r="BJ29" s="196"/>
      <c r="BK29" s="204"/>
      <c r="BL29" s="101"/>
      <c r="BM29" s="101"/>
      <c r="BN29" s="201"/>
      <c r="BO29" s="201"/>
      <c r="BP29" s="101"/>
      <c r="BQ29" s="101"/>
      <c r="BR29" s="101"/>
      <c r="BS29" s="101"/>
      <c r="BT29" s="101"/>
      <c r="BU29" s="110">
        <v>1</v>
      </c>
      <c r="BV29" s="110">
        <v>1</v>
      </c>
      <c r="BW29" s="110">
        <v>0</v>
      </c>
      <c r="BX29" s="110">
        <v>0</v>
      </c>
      <c r="BY29" s="110">
        <v>1</v>
      </c>
      <c r="BZ29" s="110">
        <v>1</v>
      </c>
      <c r="CA29" s="110">
        <v>0</v>
      </c>
      <c r="CB29" s="110">
        <v>1</v>
      </c>
      <c r="CC29" s="101"/>
      <c r="CD29" s="101"/>
      <c r="CE29" s="101"/>
      <c r="CF29" s="101"/>
      <c r="CG29" s="101"/>
    </row>
    <row r="30" spans="2:93" ht="15" customHeight="1" x14ac:dyDescent="0.25">
      <c r="B30" s="21"/>
      <c r="C30" s="21"/>
      <c r="H30" s="205" t="s">
        <v>100</v>
      </c>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98"/>
      <c r="AS30" s="98"/>
      <c r="AT30" s="98"/>
      <c r="AU30" s="98"/>
      <c r="AV30" s="98"/>
      <c r="BB30" s="101"/>
      <c r="BC30" s="101"/>
      <c r="BD30" s="101"/>
      <c r="BE30" s="101"/>
      <c r="BF30" s="101"/>
      <c r="BG30" s="193">
        <f t="shared" si="0"/>
        <v>31</v>
      </c>
      <c r="BH30" s="194"/>
      <c r="BI30" s="203" t="str">
        <f t="shared" si="1"/>
        <v>05</v>
      </c>
      <c r="BJ30" s="196"/>
      <c r="BK30" s="204"/>
      <c r="BL30" s="101"/>
      <c r="BM30" s="101"/>
      <c r="BN30" s="201"/>
      <c r="BO30" s="201"/>
      <c r="BP30" s="101"/>
      <c r="BQ30" s="101"/>
      <c r="BR30" s="101"/>
      <c r="BS30" s="101"/>
      <c r="BT30" s="101"/>
      <c r="BU30" s="110">
        <v>0</v>
      </c>
      <c r="BV30" s="110">
        <v>0</v>
      </c>
      <c r="BW30" s="110">
        <v>0</v>
      </c>
      <c r="BX30" s="110">
        <v>0</v>
      </c>
      <c r="BY30" s="110">
        <v>0</v>
      </c>
      <c r="BZ30" s="110">
        <v>1</v>
      </c>
      <c r="CA30" s="110">
        <v>0</v>
      </c>
      <c r="CB30" s="110">
        <v>1</v>
      </c>
      <c r="CC30" s="101"/>
      <c r="CD30" s="101"/>
      <c r="CE30" s="101"/>
      <c r="CF30" s="101"/>
      <c r="CG30" s="101"/>
    </row>
    <row r="31" spans="2:93" ht="15" customHeight="1" x14ac:dyDescent="0.25">
      <c r="B31" s="21"/>
      <c r="C31" s="21"/>
      <c r="H31" s="206" t="s">
        <v>101</v>
      </c>
      <c r="I31" s="206"/>
      <c r="J31" s="206"/>
      <c r="K31" s="206"/>
      <c r="L31" s="206"/>
      <c r="M31" s="206"/>
      <c r="N31" s="206"/>
      <c r="O31" s="206"/>
      <c r="P31" s="206"/>
      <c r="Q31" s="206"/>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98"/>
      <c r="AS31" s="98"/>
      <c r="AT31" s="98"/>
      <c r="AU31" s="98"/>
      <c r="AV31" s="98"/>
      <c r="BB31" s="101"/>
      <c r="BC31" s="101"/>
      <c r="BD31" s="101"/>
      <c r="BE31" s="101"/>
      <c r="BF31" s="101"/>
      <c r="BG31" s="193">
        <f t="shared" si="0"/>
        <v>32</v>
      </c>
      <c r="BH31" s="194"/>
      <c r="BI31" s="203" t="str">
        <f t="shared" si="1"/>
        <v>25</v>
      </c>
      <c r="BJ31" s="196"/>
      <c r="BK31" s="204"/>
      <c r="BL31" s="101"/>
      <c r="BM31" s="101"/>
      <c r="BN31" s="201"/>
      <c r="BO31" s="201"/>
      <c r="BP31" s="101"/>
      <c r="BQ31" s="101"/>
      <c r="BR31" s="101"/>
      <c r="BS31" s="101"/>
      <c r="BT31" s="101"/>
      <c r="BU31" s="110">
        <v>0</v>
      </c>
      <c r="BV31" s="110">
        <v>0</v>
      </c>
      <c r="BW31" s="110">
        <v>1</v>
      </c>
      <c r="BX31" s="110">
        <v>0</v>
      </c>
      <c r="BY31" s="110">
        <v>0</v>
      </c>
      <c r="BZ31" s="110">
        <v>1</v>
      </c>
      <c r="CA31" s="110">
        <v>0</v>
      </c>
      <c r="CB31" s="110">
        <v>1</v>
      </c>
      <c r="CC31" s="101"/>
      <c r="CD31" s="101"/>
      <c r="CE31" s="101"/>
      <c r="CF31" s="101"/>
      <c r="CG31" s="101"/>
    </row>
    <row r="32" spans="2:93" ht="15" customHeight="1" x14ac:dyDescent="0.25">
      <c r="B32" s="21"/>
      <c r="C32" s="21"/>
      <c r="H32" s="207" t="s">
        <v>102</v>
      </c>
      <c r="I32" s="207"/>
      <c r="J32" s="208" t="s">
        <v>103</v>
      </c>
      <c r="K32" s="208"/>
      <c r="L32" s="208"/>
      <c r="M32" s="208"/>
      <c r="N32" s="208"/>
      <c r="O32" s="208"/>
      <c r="P32" s="208"/>
      <c r="Q32" s="208"/>
      <c r="R32" s="208"/>
      <c r="S32" s="208"/>
      <c r="T32" s="208"/>
      <c r="U32" s="208"/>
      <c r="V32" s="208"/>
      <c r="W32" s="208"/>
      <c r="X32" s="208"/>
      <c r="Y32" s="208"/>
      <c r="Z32" s="208"/>
      <c r="AA32" s="208"/>
      <c r="AB32" s="208" t="s">
        <v>104</v>
      </c>
      <c r="AC32" s="208"/>
      <c r="AD32" s="208"/>
      <c r="AE32" s="208"/>
      <c r="AF32" s="208"/>
      <c r="AG32" s="208"/>
      <c r="AH32" s="208"/>
      <c r="AI32" s="208"/>
      <c r="AJ32" s="208"/>
      <c r="AK32" s="208"/>
      <c r="AL32" s="111"/>
      <c r="AM32" s="111"/>
      <c r="AN32" s="111"/>
      <c r="AO32" s="111"/>
      <c r="AP32" s="111"/>
      <c r="AQ32" s="111"/>
      <c r="AR32" s="98"/>
      <c r="AS32" s="98"/>
      <c r="AT32" s="98"/>
      <c r="AU32" s="98"/>
      <c r="AV32" s="98"/>
      <c r="BB32" s="101"/>
      <c r="BC32" s="101"/>
      <c r="BD32" s="101"/>
      <c r="BE32" s="101"/>
      <c r="BF32" s="101"/>
      <c r="BG32" s="193">
        <f t="shared" si="0"/>
        <v>33</v>
      </c>
      <c r="BH32" s="194"/>
      <c r="BI32" s="203" t="str">
        <f t="shared" si="1"/>
        <v>EF</v>
      </c>
      <c r="BJ32" s="196"/>
      <c r="BK32" s="204"/>
      <c r="BL32" s="101"/>
      <c r="BM32" s="101"/>
      <c r="BN32" s="201"/>
      <c r="BO32" s="201"/>
      <c r="BP32" s="101"/>
      <c r="BQ32" s="101"/>
      <c r="BR32" s="101"/>
      <c r="BS32" s="101"/>
      <c r="BT32" s="101"/>
      <c r="BU32" s="110">
        <v>1</v>
      </c>
      <c r="BV32" s="110">
        <v>1</v>
      </c>
      <c r="BW32" s="110">
        <v>1</v>
      </c>
      <c r="BX32" s="110">
        <v>0</v>
      </c>
      <c r="BY32" s="110">
        <v>1</v>
      </c>
      <c r="BZ32" s="110">
        <v>1</v>
      </c>
      <c r="CA32" s="110">
        <v>1</v>
      </c>
      <c r="CB32" s="110">
        <v>1</v>
      </c>
      <c r="CC32" s="101"/>
      <c r="CD32" s="101"/>
      <c r="CE32" s="101"/>
      <c r="CF32" s="101"/>
      <c r="CG32" s="101"/>
    </row>
    <row r="33" spans="2:93" ht="15" customHeight="1" x14ac:dyDescent="0.35">
      <c r="B33" s="21"/>
      <c r="C33" s="21"/>
      <c r="H33" s="209" t="s">
        <v>105</v>
      </c>
      <c r="I33" s="210"/>
      <c r="J33" s="211" t="s">
        <v>106</v>
      </c>
      <c r="K33" s="212"/>
      <c r="L33" s="212"/>
      <c r="M33" s="212"/>
      <c r="N33" s="212"/>
      <c r="O33" s="212"/>
      <c r="P33" s="212"/>
      <c r="Q33" s="212"/>
      <c r="R33" s="212"/>
      <c r="S33" s="212"/>
      <c r="T33" s="212"/>
      <c r="U33" s="212"/>
      <c r="V33" s="212"/>
      <c r="W33" s="212"/>
      <c r="X33" s="212"/>
      <c r="Y33" s="212"/>
      <c r="Z33" s="212"/>
      <c r="AA33" s="213"/>
      <c r="AB33" s="211">
        <v>0</v>
      </c>
      <c r="AC33" s="212"/>
      <c r="AD33" s="212"/>
      <c r="AE33" s="212"/>
      <c r="AF33" s="212"/>
      <c r="AG33" s="212"/>
      <c r="AH33" s="212"/>
      <c r="AI33" s="212"/>
      <c r="AJ33" s="212"/>
      <c r="AK33" s="213"/>
      <c r="AL33" s="100"/>
      <c r="AM33" s="100"/>
      <c r="AN33" s="100"/>
      <c r="AO33" s="100"/>
      <c r="AP33" s="98"/>
      <c r="AQ33" s="98"/>
      <c r="AR33" s="98"/>
      <c r="AS33" s="98"/>
      <c r="AT33" s="98"/>
      <c r="AU33" s="98"/>
      <c r="AV33" s="98"/>
      <c r="BB33" s="101"/>
      <c r="BC33" s="101"/>
      <c r="BD33" s="101"/>
      <c r="BE33" s="101"/>
      <c r="BF33" s="101"/>
      <c r="BG33" s="193">
        <f t="shared" si="0"/>
        <v>34</v>
      </c>
      <c r="BH33" s="194"/>
      <c r="BI33" s="198" t="str">
        <f t="shared" si="1"/>
        <v>F7</v>
      </c>
      <c r="BJ33" s="199"/>
      <c r="BK33" s="200"/>
      <c r="BL33" s="101"/>
      <c r="BM33" s="101"/>
      <c r="BN33" s="201" t="s">
        <v>107</v>
      </c>
      <c r="BO33" s="201"/>
      <c r="BP33" s="101"/>
      <c r="BQ33" s="101"/>
      <c r="BR33" s="101"/>
      <c r="BS33" s="101"/>
      <c r="BT33" s="101"/>
      <c r="BU33" s="106">
        <v>1</v>
      </c>
      <c r="BV33" s="106">
        <v>1</v>
      </c>
      <c r="BW33" s="106">
        <v>1</v>
      </c>
      <c r="BX33" s="107">
        <v>1</v>
      </c>
      <c r="BY33" s="107">
        <v>0</v>
      </c>
      <c r="BZ33" s="107">
        <v>1</v>
      </c>
      <c r="CA33" s="107">
        <v>1</v>
      </c>
      <c r="CB33" s="107">
        <v>1</v>
      </c>
      <c r="CC33" s="101"/>
      <c r="CD33" s="188" t="s">
        <v>108</v>
      </c>
      <c r="CE33" s="188"/>
      <c r="CF33" s="188"/>
      <c r="CG33" s="188"/>
      <c r="CH33" s="188"/>
      <c r="CI33" s="188"/>
      <c r="CJ33" s="188"/>
      <c r="CK33" s="188"/>
      <c r="CL33" s="188"/>
      <c r="CM33" s="188"/>
      <c r="CN33" s="188"/>
      <c r="CO33" s="188"/>
    </row>
    <row r="34" spans="2:93" ht="15" customHeight="1" x14ac:dyDescent="0.35">
      <c r="B34" s="21"/>
      <c r="C34" s="21"/>
      <c r="H34" s="219" t="s">
        <v>109</v>
      </c>
      <c r="I34" s="220"/>
      <c r="J34" s="221" t="s">
        <v>110</v>
      </c>
      <c r="K34" s="222"/>
      <c r="L34" s="222"/>
      <c r="M34" s="222"/>
      <c r="N34" s="222"/>
      <c r="O34" s="222"/>
      <c r="P34" s="222"/>
      <c r="Q34" s="222"/>
      <c r="R34" s="222"/>
      <c r="S34" s="222"/>
      <c r="T34" s="222"/>
      <c r="U34" s="222"/>
      <c r="V34" s="222"/>
      <c r="W34" s="222"/>
      <c r="X34" s="222"/>
      <c r="Y34" s="222"/>
      <c r="Z34" s="222"/>
      <c r="AA34" s="223"/>
      <c r="AB34" s="221">
        <v>0</v>
      </c>
      <c r="AC34" s="222"/>
      <c r="AD34" s="222"/>
      <c r="AE34" s="222"/>
      <c r="AF34" s="222"/>
      <c r="AG34" s="222"/>
      <c r="AH34" s="222"/>
      <c r="AI34" s="222"/>
      <c r="AJ34" s="222"/>
      <c r="AK34" s="223"/>
      <c r="AL34" s="100"/>
      <c r="AM34" s="100"/>
      <c r="AN34" s="100"/>
      <c r="AO34" s="100"/>
      <c r="AP34" s="98"/>
      <c r="AQ34" s="98"/>
      <c r="AR34" s="98"/>
      <c r="AS34" s="98"/>
      <c r="AT34" s="98"/>
      <c r="AU34" s="98"/>
      <c r="AV34" s="98"/>
      <c r="BB34" s="101"/>
      <c r="BC34" s="101"/>
      <c r="BD34" s="101"/>
      <c r="BE34" s="101"/>
      <c r="BF34" s="101"/>
      <c r="BG34" s="193">
        <f t="shared" si="0"/>
        <v>35</v>
      </c>
      <c r="BH34" s="194"/>
      <c r="BI34" s="203" t="str">
        <f t="shared" si="1"/>
        <v>73</v>
      </c>
      <c r="BJ34" s="196"/>
      <c r="BK34" s="204"/>
      <c r="BL34" s="101"/>
      <c r="BM34" s="101"/>
      <c r="BN34" s="201"/>
      <c r="BO34" s="201"/>
      <c r="BP34" s="101"/>
      <c r="BQ34" s="101"/>
      <c r="BR34" s="101"/>
      <c r="BS34" s="101"/>
      <c r="BT34" s="101"/>
      <c r="BU34" s="108">
        <v>0</v>
      </c>
      <c r="BV34" s="108">
        <v>1</v>
      </c>
      <c r="BW34" s="108">
        <v>1</v>
      </c>
      <c r="BX34" s="108">
        <v>1</v>
      </c>
      <c r="BY34" s="109">
        <v>0</v>
      </c>
      <c r="BZ34" s="109">
        <v>0</v>
      </c>
      <c r="CA34" s="109">
        <v>1</v>
      </c>
      <c r="CB34" s="109">
        <v>1</v>
      </c>
      <c r="CC34" s="101"/>
      <c r="CD34" s="101"/>
      <c r="CE34" s="101"/>
      <c r="CF34" s="101"/>
      <c r="CG34" s="101"/>
    </row>
    <row r="35" spans="2:93" ht="15" customHeight="1" x14ac:dyDescent="0.35">
      <c r="B35" s="21"/>
      <c r="C35" s="21"/>
      <c r="H35" s="224" t="s">
        <v>111</v>
      </c>
      <c r="I35" s="225"/>
      <c r="J35" s="211" t="s">
        <v>112</v>
      </c>
      <c r="K35" s="212"/>
      <c r="L35" s="212"/>
      <c r="M35" s="212"/>
      <c r="N35" s="212"/>
      <c r="O35" s="212"/>
      <c r="P35" s="212"/>
      <c r="Q35" s="212"/>
      <c r="R35" s="212"/>
      <c r="S35" s="212"/>
      <c r="T35" s="212"/>
      <c r="U35" s="212"/>
      <c r="V35" s="212"/>
      <c r="W35" s="212"/>
      <c r="X35" s="212"/>
      <c r="Y35" s="212"/>
      <c r="Z35" s="212"/>
      <c r="AA35" s="213"/>
      <c r="AB35" s="211">
        <v>6</v>
      </c>
      <c r="AC35" s="212"/>
      <c r="AD35" s="212"/>
      <c r="AE35" s="212"/>
      <c r="AF35" s="212"/>
      <c r="AG35" s="212"/>
      <c r="AH35" s="212"/>
      <c r="AI35" s="212"/>
      <c r="AJ35" s="212"/>
      <c r="AK35" s="213"/>
      <c r="AL35" s="100"/>
      <c r="AM35" s="100"/>
      <c r="AN35" s="100"/>
      <c r="AO35" s="100"/>
      <c r="AP35" s="98"/>
      <c r="AQ35" s="98"/>
      <c r="AR35" s="98"/>
      <c r="AS35" s="98"/>
      <c r="AT35" s="98"/>
      <c r="AU35" s="98"/>
      <c r="AV35" s="98"/>
      <c r="BB35" s="101"/>
      <c r="BC35" s="101"/>
      <c r="BD35" s="101"/>
      <c r="BE35" s="101"/>
      <c r="BF35" s="101"/>
      <c r="BG35" s="193">
        <f t="shared" si="0"/>
        <v>36</v>
      </c>
      <c r="BH35" s="194"/>
      <c r="BI35" s="203" t="str">
        <f t="shared" si="1"/>
        <v>CD</v>
      </c>
      <c r="BJ35" s="196"/>
      <c r="BK35" s="204"/>
      <c r="BL35" s="101"/>
      <c r="BM35" s="101"/>
      <c r="BN35" s="201"/>
      <c r="BO35" s="201"/>
      <c r="BP35" s="101"/>
      <c r="BQ35" s="101"/>
      <c r="BR35" s="101"/>
      <c r="BS35" s="101"/>
      <c r="BT35" s="101"/>
      <c r="BU35" s="110">
        <v>1</v>
      </c>
      <c r="BV35" s="110">
        <v>1</v>
      </c>
      <c r="BW35" s="110">
        <v>0</v>
      </c>
      <c r="BX35" s="110">
        <v>0</v>
      </c>
      <c r="BY35" s="110">
        <v>1</v>
      </c>
      <c r="BZ35" s="110">
        <v>1</v>
      </c>
      <c r="CA35" s="110">
        <v>0</v>
      </c>
      <c r="CB35" s="110">
        <v>1</v>
      </c>
      <c r="CC35" s="101"/>
      <c r="CD35" s="101"/>
      <c r="CE35" s="101"/>
      <c r="CF35" s="101"/>
      <c r="CG35" s="101"/>
    </row>
    <row r="36" spans="2:93" ht="15" customHeight="1" x14ac:dyDescent="0.35">
      <c r="B36" s="21"/>
      <c r="C36" s="21"/>
      <c r="H36" s="219" t="s">
        <v>113</v>
      </c>
      <c r="I36" s="220"/>
      <c r="J36" s="221" t="s">
        <v>114</v>
      </c>
      <c r="K36" s="222"/>
      <c r="L36" s="222"/>
      <c r="M36" s="222"/>
      <c r="N36" s="222"/>
      <c r="O36" s="222"/>
      <c r="P36" s="222"/>
      <c r="Q36" s="222"/>
      <c r="R36" s="222"/>
      <c r="S36" s="222"/>
      <c r="T36" s="222"/>
      <c r="U36" s="222"/>
      <c r="V36" s="222"/>
      <c r="W36" s="222"/>
      <c r="X36" s="222"/>
      <c r="Y36" s="222"/>
      <c r="Z36" s="222"/>
      <c r="AA36" s="223"/>
      <c r="AB36" s="221">
        <v>8</v>
      </c>
      <c r="AC36" s="222"/>
      <c r="AD36" s="222"/>
      <c r="AE36" s="222"/>
      <c r="AF36" s="222"/>
      <c r="AG36" s="222"/>
      <c r="AH36" s="222"/>
      <c r="AI36" s="222"/>
      <c r="AJ36" s="222"/>
      <c r="AK36" s="223"/>
      <c r="AQ36" s="98"/>
      <c r="AR36" s="98"/>
      <c r="AS36" s="98"/>
      <c r="AT36" s="98"/>
      <c r="AU36" s="98"/>
      <c r="AV36" s="98"/>
      <c r="BB36" s="101"/>
      <c r="BC36" s="101"/>
      <c r="BD36" s="101"/>
      <c r="BE36" s="101"/>
      <c r="BF36" s="101"/>
      <c r="BG36" s="193">
        <f t="shared" si="0"/>
        <v>37</v>
      </c>
      <c r="BH36" s="194"/>
      <c r="BI36" s="203" t="str">
        <f t="shared" si="1"/>
        <v>51</v>
      </c>
      <c r="BJ36" s="196"/>
      <c r="BK36" s="204"/>
      <c r="BL36" s="101"/>
      <c r="BM36" s="101"/>
      <c r="BN36" s="201"/>
      <c r="BO36" s="201"/>
      <c r="BP36" s="101"/>
      <c r="BQ36" s="101"/>
      <c r="BR36" s="101"/>
      <c r="BS36" s="101"/>
      <c r="BT36" s="101"/>
      <c r="BU36" s="110">
        <v>0</v>
      </c>
      <c r="BV36" s="110">
        <v>1</v>
      </c>
      <c r="BW36" s="110">
        <v>0</v>
      </c>
      <c r="BX36" s="110">
        <v>1</v>
      </c>
      <c r="BY36" s="110">
        <v>0</v>
      </c>
      <c r="BZ36" s="110">
        <v>0</v>
      </c>
      <c r="CA36" s="110">
        <v>0</v>
      </c>
      <c r="CB36" s="110">
        <v>1</v>
      </c>
      <c r="CC36" s="101"/>
      <c r="CD36" s="101"/>
      <c r="CE36" s="101"/>
      <c r="CF36" s="101"/>
      <c r="CG36" s="101"/>
    </row>
    <row r="37" spans="2:93" ht="15" customHeight="1" x14ac:dyDescent="0.35">
      <c r="B37" s="21"/>
      <c r="C37" s="21"/>
      <c r="H37" s="214" t="s">
        <v>115</v>
      </c>
      <c r="I37" s="215"/>
      <c r="J37" s="216" t="s">
        <v>116</v>
      </c>
      <c r="K37" s="217"/>
      <c r="L37" s="217"/>
      <c r="M37" s="217"/>
      <c r="N37" s="217"/>
      <c r="O37" s="217"/>
      <c r="P37" s="217"/>
      <c r="Q37" s="217"/>
      <c r="R37" s="217"/>
      <c r="S37" s="217"/>
      <c r="T37" s="217"/>
      <c r="U37" s="217"/>
      <c r="V37" s="217"/>
      <c r="W37" s="217"/>
      <c r="X37" s="217"/>
      <c r="Y37" s="217"/>
      <c r="Z37" s="217"/>
      <c r="AA37" s="218"/>
      <c r="AB37" s="216">
        <v>0</v>
      </c>
      <c r="AC37" s="217"/>
      <c r="AD37" s="217"/>
      <c r="AE37" s="217"/>
      <c r="AF37" s="217"/>
      <c r="AG37" s="217"/>
      <c r="AH37" s="217"/>
      <c r="AI37" s="217"/>
      <c r="AJ37" s="217"/>
      <c r="AK37" s="218"/>
      <c r="AQ37" s="98"/>
      <c r="AR37" s="98"/>
      <c r="AS37" s="98"/>
      <c r="AT37" s="98"/>
      <c r="AU37" s="98"/>
      <c r="AV37" s="98"/>
      <c r="BB37" s="101"/>
      <c r="BC37" s="101"/>
      <c r="BD37" s="101"/>
      <c r="BE37" s="101"/>
      <c r="BF37" s="101"/>
      <c r="BG37" s="193">
        <f t="shared" si="0"/>
        <v>38</v>
      </c>
      <c r="BH37" s="194"/>
      <c r="BI37" s="203" t="str">
        <f t="shared" si="1"/>
        <v>65</v>
      </c>
      <c r="BJ37" s="196"/>
      <c r="BK37" s="204"/>
      <c r="BL37" s="101"/>
      <c r="BM37" s="101"/>
      <c r="BN37" s="201"/>
      <c r="BO37" s="201"/>
      <c r="BP37" s="101"/>
      <c r="BQ37" s="101"/>
      <c r="BR37" s="101"/>
      <c r="BS37" s="101"/>
      <c r="BT37" s="101"/>
      <c r="BU37" s="110">
        <v>0</v>
      </c>
      <c r="BV37" s="110">
        <v>1</v>
      </c>
      <c r="BW37" s="110">
        <v>1</v>
      </c>
      <c r="BX37" s="110">
        <v>0</v>
      </c>
      <c r="BY37" s="110">
        <v>0</v>
      </c>
      <c r="BZ37" s="110">
        <v>1</v>
      </c>
      <c r="CA37" s="110">
        <v>0</v>
      </c>
      <c r="CB37" s="110">
        <v>1</v>
      </c>
      <c r="CC37" s="101"/>
      <c r="CD37" s="101"/>
      <c r="CE37" s="101"/>
      <c r="CF37" s="101"/>
      <c r="CG37" s="101"/>
    </row>
    <row r="38" spans="2:93" ht="15" customHeight="1" x14ac:dyDescent="0.25">
      <c r="B38" s="21"/>
      <c r="C38" s="21"/>
      <c r="AQ38" s="98"/>
      <c r="AR38" s="98"/>
      <c r="AS38" s="98"/>
      <c r="AT38" s="98"/>
      <c r="AU38" s="98"/>
      <c r="AV38" s="98"/>
      <c r="BB38" s="101"/>
      <c r="BC38" s="101"/>
      <c r="BD38" s="101"/>
      <c r="BE38" s="101"/>
      <c r="BF38" s="101"/>
      <c r="BG38" s="193">
        <f t="shared" si="0"/>
        <v>39</v>
      </c>
      <c r="BH38" s="194"/>
      <c r="BI38" s="203" t="str">
        <f t="shared" si="1"/>
        <v>4B</v>
      </c>
      <c r="BJ38" s="196"/>
      <c r="BK38" s="204"/>
      <c r="BL38" s="101"/>
      <c r="BM38" s="101"/>
      <c r="BN38" s="201"/>
      <c r="BO38" s="201"/>
      <c r="BP38" s="101"/>
      <c r="BQ38" s="101"/>
      <c r="BR38" s="101"/>
      <c r="BS38" s="101"/>
      <c r="BT38" s="101"/>
      <c r="BU38" s="110">
        <v>0</v>
      </c>
      <c r="BV38" s="110">
        <v>1</v>
      </c>
      <c r="BW38" s="110">
        <v>0</v>
      </c>
      <c r="BX38" s="110">
        <v>0</v>
      </c>
      <c r="BY38" s="110">
        <v>1</v>
      </c>
      <c r="BZ38" s="110">
        <v>0</v>
      </c>
      <c r="CA38" s="110">
        <v>1</v>
      </c>
      <c r="CB38" s="110">
        <v>1</v>
      </c>
      <c r="CC38" s="101"/>
      <c r="CD38" s="101"/>
      <c r="CE38" s="101"/>
      <c r="CF38" s="101"/>
      <c r="CG38" s="101"/>
    </row>
    <row r="39" spans="2:93" ht="15" customHeight="1" x14ac:dyDescent="0.25">
      <c r="B39" s="21"/>
      <c r="C39" s="21"/>
      <c r="AQ39" s="98"/>
      <c r="AR39" s="98"/>
      <c r="AS39" s="98"/>
      <c r="AT39" s="98"/>
      <c r="AU39" s="98"/>
      <c r="AV39" s="98"/>
      <c r="AW39" s="98"/>
      <c r="AX39" s="101"/>
      <c r="AY39" s="101"/>
      <c r="AZ39" s="101"/>
      <c r="BA39" s="101"/>
      <c r="BB39" s="101"/>
      <c r="BC39" s="101"/>
      <c r="BD39" s="101"/>
      <c r="BE39" s="101"/>
      <c r="BF39" s="101"/>
      <c r="BG39" s="193">
        <f>BG38+1</f>
        <v>40</v>
      </c>
      <c r="BH39" s="194"/>
      <c r="BI39" s="198" t="str">
        <f t="shared" si="1"/>
        <v>5A</v>
      </c>
      <c r="BJ39" s="199"/>
      <c r="BK39" s="200"/>
      <c r="BL39" s="101"/>
      <c r="BM39" s="101"/>
      <c r="BN39" s="201" t="s">
        <v>117</v>
      </c>
      <c r="BO39" s="202"/>
      <c r="BP39" s="101"/>
      <c r="BQ39" s="101"/>
      <c r="BR39" s="101"/>
      <c r="BS39" s="101"/>
      <c r="BT39" s="101"/>
      <c r="BU39" s="106">
        <v>0</v>
      </c>
      <c r="BV39" s="106">
        <v>1</v>
      </c>
      <c r="BW39" s="106">
        <v>0</v>
      </c>
      <c r="BX39" s="107">
        <v>1</v>
      </c>
      <c r="BY39" s="107">
        <v>1</v>
      </c>
      <c r="BZ39" s="107">
        <v>0</v>
      </c>
      <c r="CA39" s="107">
        <v>1</v>
      </c>
      <c r="CB39" s="107">
        <v>0</v>
      </c>
      <c r="CC39" s="101"/>
      <c r="CD39" s="188" t="s">
        <v>118</v>
      </c>
      <c r="CE39" s="188"/>
      <c r="CF39" s="188"/>
      <c r="CG39" s="188"/>
      <c r="CH39" s="188"/>
      <c r="CI39" s="188"/>
      <c r="CJ39" s="188"/>
      <c r="CK39" s="188"/>
      <c r="CL39" s="188"/>
      <c r="CM39" s="188"/>
      <c r="CN39" s="188"/>
      <c r="CO39" s="188"/>
    </row>
    <row r="40" spans="2:93" ht="15.75" customHeight="1" x14ac:dyDescent="0.25">
      <c r="B40" s="21"/>
      <c r="C40" s="21"/>
      <c r="AQ40" s="98"/>
      <c r="AR40" s="98"/>
      <c r="AS40" s="98"/>
      <c r="AT40" s="98"/>
      <c r="AU40" s="98"/>
      <c r="AV40" s="98"/>
      <c r="AW40" s="98"/>
      <c r="AX40" s="101"/>
      <c r="AY40" s="101"/>
      <c r="AZ40" s="101"/>
      <c r="BA40" s="101"/>
      <c r="BB40" s="101"/>
      <c r="BC40" s="101"/>
      <c r="BD40" s="101"/>
      <c r="BE40" s="101"/>
      <c r="BF40" s="101"/>
      <c r="BG40" s="193">
        <f>BG39+1</f>
        <v>41</v>
      </c>
      <c r="BH40" s="194"/>
      <c r="BI40" s="203" t="str">
        <f t="shared" si="1"/>
        <v>00</v>
      </c>
      <c r="BJ40" s="196"/>
      <c r="BK40" s="204"/>
      <c r="BL40" s="101"/>
      <c r="BM40" s="101"/>
      <c r="BN40" s="202"/>
      <c r="BO40" s="202"/>
      <c r="BP40" s="101"/>
      <c r="BQ40" s="101"/>
      <c r="BR40" s="101"/>
      <c r="BS40" s="101"/>
      <c r="BT40" s="101"/>
      <c r="BU40" s="108">
        <v>0</v>
      </c>
      <c r="BV40" s="108">
        <v>0</v>
      </c>
      <c r="BW40" s="108">
        <v>0</v>
      </c>
      <c r="BX40" s="108">
        <v>0</v>
      </c>
      <c r="BY40" s="109">
        <v>0</v>
      </c>
      <c r="BZ40" s="109">
        <v>0</v>
      </c>
      <c r="CA40" s="109">
        <v>0</v>
      </c>
      <c r="CB40" s="109">
        <v>0</v>
      </c>
      <c r="CC40" s="101"/>
      <c r="CD40" s="101"/>
      <c r="CE40" s="101"/>
      <c r="CF40" s="101"/>
      <c r="CG40" s="101"/>
    </row>
    <row r="41" spans="2:93" ht="15" customHeight="1" x14ac:dyDescent="0.25">
      <c r="B41" s="21"/>
      <c r="C41" s="21"/>
      <c r="AQ41" s="98"/>
      <c r="AR41" s="98"/>
      <c r="AS41" s="98"/>
      <c r="AT41" s="98"/>
      <c r="AU41" s="98"/>
      <c r="AV41" s="98"/>
      <c r="AW41" s="98"/>
      <c r="AX41" s="101"/>
      <c r="AY41" s="101"/>
      <c r="AZ41" s="101"/>
      <c r="BA41" s="101"/>
      <c r="BB41" s="101"/>
      <c r="BC41" s="101"/>
      <c r="BD41" s="101"/>
      <c r="BE41" s="101"/>
      <c r="BF41" s="101"/>
      <c r="BG41" s="193">
        <f>BG40+1</f>
        <v>42</v>
      </c>
      <c r="BH41" s="194"/>
      <c r="BI41" s="198" t="str">
        <f t="shared" si="1"/>
        <v>1F</v>
      </c>
      <c r="BJ41" s="199"/>
      <c r="BK41" s="200"/>
      <c r="BL41" s="101"/>
      <c r="BM41" s="101"/>
      <c r="BN41" s="201" t="s">
        <v>119</v>
      </c>
      <c r="BO41" s="202"/>
      <c r="BP41" s="101"/>
      <c r="BQ41" s="101"/>
      <c r="BR41" s="101"/>
      <c r="BS41" s="101"/>
      <c r="BT41" s="101"/>
      <c r="BU41" s="106">
        <v>0</v>
      </c>
      <c r="BV41" s="106">
        <v>0</v>
      </c>
      <c r="BW41" s="106">
        <v>0</v>
      </c>
      <c r="BX41" s="107">
        <v>1</v>
      </c>
      <c r="BY41" s="107">
        <v>1</v>
      </c>
      <c r="BZ41" s="107">
        <v>1</v>
      </c>
      <c r="CA41" s="107">
        <v>1</v>
      </c>
      <c r="CB41" s="107">
        <v>1</v>
      </c>
      <c r="CC41" s="101"/>
      <c r="CD41" s="188" t="s">
        <v>120</v>
      </c>
      <c r="CE41" s="188"/>
      <c r="CF41" s="188"/>
      <c r="CG41" s="188"/>
      <c r="CH41" s="188"/>
      <c r="CI41" s="188"/>
      <c r="CJ41" s="188"/>
      <c r="CK41" s="188"/>
      <c r="CL41" s="188"/>
      <c r="CM41" s="188"/>
      <c r="CN41" s="188"/>
      <c r="CO41" s="188"/>
    </row>
    <row r="42" spans="2:93" ht="15" customHeight="1" x14ac:dyDescent="0.25">
      <c r="B42" s="21"/>
      <c r="C42" s="21"/>
      <c r="H42" s="226" t="s">
        <v>121</v>
      </c>
      <c r="I42" s="227"/>
      <c r="J42" s="227"/>
      <c r="K42" s="227"/>
      <c r="L42" s="227"/>
      <c r="M42" s="227"/>
      <c r="N42" s="227"/>
      <c r="O42" s="227"/>
      <c r="P42" s="227"/>
      <c r="Q42" s="227"/>
      <c r="R42" s="227"/>
      <c r="S42" s="227"/>
      <c r="T42" s="227"/>
      <c r="U42" s="227"/>
      <c r="V42" s="227"/>
      <c r="W42" s="227"/>
      <c r="X42" s="227"/>
      <c r="Y42" s="227"/>
      <c r="Z42" s="227"/>
      <c r="AA42" s="228"/>
      <c r="AB42" s="226" t="s">
        <v>122</v>
      </c>
      <c r="AC42" s="227"/>
      <c r="AD42" s="227"/>
      <c r="AE42" s="227"/>
      <c r="AF42" s="227"/>
      <c r="AG42" s="227"/>
      <c r="AH42" s="227"/>
      <c r="AI42" s="227"/>
      <c r="AJ42" s="227"/>
      <c r="AK42" s="228"/>
      <c r="AQ42" s="98"/>
      <c r="AR42" s="98"/>
      <c r="AS42" s="98"/>
      <c r="AT42" s="98"/>
      <c r="AU42" s="98"/>
      <c r="AV42" s="98"/>
      <c r="AW42" s="98"/>
      <c r="AX42" s="101"/>
      <c r="AY42" s="101"/>
      <c r="AZ42" s="101"/>
      <c r="BA42" s="101"/>
      <c r="BB42" s="101"/>
      <c r="BC42" s="101"/>
      <c r="BD42" s="101"/>
      <c r="BE42" s="101"/>
      <c r="BF42" s="101"/>
      <c r="BG42" s="193">
        <f>BG41+1</f>
        <v>43</v>
      </c>
      <c r="BH42" s="194"/>
      <c r="BI42" s="203" t="str">
        <f t="shared" si="1"/>
        <v>64</v>
      </c>
      <c r="BJ42" s="196"/>
      <c r="BK42" s="204"/>
      <c r="BL42" s="101"/>
      <c r="BM42" s="101"/>
      <c r="BN42" s="202"/>
      <c r="BO42" s="202"/>
      <c r="BP42" s="101"/>
      <c r="BQ42" s="101"/>
      <c r="BR42" s="101"/>
      <c r="BS42" s="101"/>
      <c r="BT42" s="101"/>
      <c r="BU42" s="108">
        <v>0</v>
      </c>
      <c r="BV42" s="108">
        <v>1</v>
      </c>
      <c r="BW42" s="108">
        <v>1</v>
      </c>
      <c r="BX42" s="108">
        <v>0</v>
      </c>
      <c r="BY42" s="109">
        <v>0</v>
      </c>
      <c r="BZ42" s="109">
        <v>1</v>
      </c>
      <c r="CA42" s="109">
        <v>0</v>
      </c>
      <c r="CB42" s="109">
        <v>0</v>
      </c>
      <c r="CC42" s="101"/>
      <c r="CD42" s="101"/>
      <c r="CE42" s="101"/>
      <c r="CF42" s="101"/>
      <c r="CG42" s="101"/>
    </row>
    <row r="43" spans="2:93" ht="15" customHeight="1" x14ac:dyDescent="0.25">
      <c r="B43" s="21"/>
      <c r="C43" s="21"/>
      <c r="H43" s="229" t="s">
        <v>123</v>
      </c>
      <c r="I43" s="230"/>
      <c r="J43" s="230"/>
      <c r="K43" s="230"/>
      <c r="L43" s="230"/>
      <c r="M43" s="230"/>
      <c r="N43" s="230"/>
      <c r="O43" s="230"/>
      <c r="P43" s="230"/>
      <c r="Q43" s="230"/>
      <c r="R43" s="230"/>
      <c r="S43" s="230"/>
      <c r="T43" s="230"/>
      <c r="U43" s="230"/>
      <c r="V43" s="230"/>
      <c r="W43" s="230"/>
      <c r="X43" s="230"/>
      <c r="Y43" s="230"/>
      <c r="Z43" s="230"/>
      <c r="AA43" s="231"/>
      <c r="AB43" s="232">
        <v>28</v>
      </c>
      <c r="AC43" s="233"/>
      <c r="AD43" s="233"/>
      <c r="AE43" s="233"/>
      <c r="AF43" s="233"/>
      <c r="AG43" s="233"/>
      <c r="AH43" s="233"/>
      <c r="AI43" s="233"/>
      <c r="AJ43" s="233"/>
      <c r="AK43" s="234"/>
      <c r="AQ43" s="98"/>
      <c r="AR43" s="98"/>
      <c r="AS43" s="98"/>
      <c r="AT43" s="98"/>
      <c r="AU43" s="98"/>
      <c r="AV43" s="98"/>
      <c r="AW43" s="98"/>
      <c r="AX43" s="101"/>
      <c r="AY43" s="101"/>
      <c r="AZ43" s="101"/>
      <c r="BA43" s="101"/>
      <c r="BB43" s="101"/>
      <c r="BC43" s="101"/>
      <c r="BD43" s="101"/>
      <c r="BE43" s="101"/>
      <c r="BF43" s="101"/>
      <c r="BG43" s="193">
        <f>BG42+1</f>
        <v>44</v>
      </c>
      <c r="BH43" s="196"/>
      <c r="BI43" s="195"/>
      <c r="BJ43" s="196"/>
      <c r="BK43" s="194"/>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row>
    <row r="44" spans="2:93" ht="15" customHeight="1" x14ac:dyDescent="0.25">
      <c r="B44" s="21"/>
      <c r="C44" s="21"/>
      <c r="H44" s="235" t="s">
        <v>124</v>
      </c>
      <c r="I44" s="236"/>
      <c r="J44" s="236"/>
      <c r="K44" s="236"/>
      <c r="L44" s="236"/>
      <c r="M44" s="236"/>
      <c r="N44" s="236"/>
      <c r="O44" s="236"/>
      <c r="P44" s="236"/>
      <c r="Q44" s="236"/>
      <c r="R44" s="236"/>
      <c r="S44" s="236"/>
      <c r="T44" s="236"/>
      <c r="U44" s="236"/>
      <c r="V44" s="236"/>
      <c r="W44" s="236"/>
      <c r="X44" s="236"/>
      <c r="Y44" s="236"/>
      <c r="Z44" s="236"/>
      <c r="AA44" s="237"/>
      <c r="AB44" s="238">
        <v>34</v>
      </c>
      <c r="AC44" s="239"/>
      <c r="AD44" s="239"/>
      <c r="AE44" s="239"/>
      <c r="AF44" s="239"/>
      <c r="AG44" s="239"/>
      <c r="AH44" s="239"/>
      <c r="AI44" s="239"/>
      <c r="AJ44" s="239"/>
      <c r="AK44" s="240"/>
      <c r="AQ44" s="98"/>
      <c r="AR44" s="98"/>
      <c r="AS44" s="98"/>
      <c r="AT44" s="98"/>
      <c r="AU44" s="98"/>
      <c r="AV44" s="98"/>
      <c r="AW44" s="98"/>
      <c r="AX44" s="101"/>
      <c r="AY44" s="101"/>
      <c r="AZ44" s="101"/>
      <c r="BA44" s="101"/>
      <c r="BB44" s="101"/>
      <c r="BC44" s="101"/>
      <c r="BD44" s="101"/>
      <c r="BE44" s="101"/>
      <c r="BF44" s="101"/>
      <c r="BG44" s="101"/>
      <c r="BH44" s="101"/>
      <c r="BI44" s="196"/>
      <c r="BJ44" s="196"/>
      <c r="BK44" s="196"/>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row>
    <row r="45" spans="2:93" ht="15" customHeight="1" x14ac:dyDescent="0.25">
      <c r="B45" s="21"/>
      <c r="C45" s="21"/>
      <c r="H45" s="251" t="s">
        <v>125</v>
      </c>
      <c r="I45" s="252"/>
      <c r="J45" s="252"/>
      <c r="K45" s="252"/>
      <c r="L45" s="252"/>
      <c r="M45" s="252"/>
      <c r="N45" s="252"/>
      <c r="O45" s="252"/>
      <c r="P45" s="252"/>
      <c r="Q45" s="252"/>
      <c r="R45" s="252"/>
      <c r="S45" s="252"/>
      <c r="T45" s="252"/>
      <c r="U45" s="252"/>
      <c r="V45" s="252"/>
      <c r="W45" s="252"/>
      <c r="X45" s="252"/>
      <c r="Y45" s="252"/>
      <c r="Z45" s="252"/>
      <c r="AA45" s="253"/>
      <c r="AB45" s="232">
        <v>34</v>
      </c>
      <c r="AC45" s="233"/>
      <c r="AD45" s="233"/>
      <c r="AE45" s="233"/>
      <c r="AF45" s="233"/>
      <c r="AG45" s="233"/>
      <c r="AH45" s="233"/>
      <c r="AI45" s="233"/>
      <c r="AJ45" s="233"/>
      <c r="AK45" s="234"/>
      <c r="AQ45" s="98"/>
      <c r="AR45" s="98"/>
      <c r="AS45" s="98"/>
      <c r="AT45" s="98"/>
      <c r="AU45" s="98"/>
      <c r="AV45" s="98"/>
      <c r="AW45" s="98"/>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row>
    <row r="46" spans="2:93" ht="15" customHeight="1" x14ac:dyDescent="0.25">
      <c r="B46" s="21"/>
      <c r="C46" s="21"/>
      <c r="H46" s="235" t="s">
        <v>126</v>
      </c>
      <c r="I46" s="236"/>
      <c r="J46" s="236"/>
      <c r="K46" s="236"/>
      <c r="L46" s="236"/>
      <c r="M46" s="236"/>
      <c r="N46" s="236"/>
      <c r="O46" s="236"/>
      <c r="P46" s="236"/>
      <c r="Q46" s="236"/>
      <c r="R46" s="236"/>
      <c r="S46" s="236"/>
      <c r="T46" s="236"/>
      <c r="U46" s="236"/>
      <c r="V46" s="236"/>
      <c r="W46" s="236"/>
      <c r="X46" s="236"/>
      <c r="Y46" s="236"/>
      <c r="Z46" s="236"/>
      <c r="AA46" s="237"/>
      <c r="AB46" s="238">
        <v>34</v>
      </c>
      <c r="AC46" s="239"/>
      <c r="AD46" s="239"/>
      <c r="AE46" s="239"/>
      <c r="AF46" s="239"/>
      <c r="AG46" s="239"/>
      <c r="AH46" s="239"/>
      <c r="AI46" s="239"/>
      <c r="AJ46" s="239"/>
      <c r="AK46" s="240"/>
      <c r="AQ46" s="98"/>
      <c r="AR46" s="98"/>
      <c r="AS46" s="98"/>
      <c r="AT46" s="98"/>
      <c r="AU46" s="98"/>
      <c r="AV46" s="98"/>
      <c r="AW46" s="98"/>
      <c r="AX46" s="101"/>
      <c r="AY46" s="101"/>
      <c r="AZ46" s="101"/>
      <c r="BA46" s="101"/>
      <c r="BB46" s="101"/>
      <c r="BC46" s="101"/>
      <c r="BD46" s="101"/>
      <c r="BE46" s="101"/>
      <c r="BF46" s="101"/>
      <c r="BG46" s="101"/>
      <c r="BH46" s="101"/>
      <c r="BI46" s="101"/>
      <c r="BK46" s="1">
        <v>8</v>
      </c>
      <c r="BL46" s="1">
        <v>4</v>
      </c>
      <c r="BM46" s="1">
        <v>2</v>
      </c>
      <c r="BN46" s="1">
        <v>1</v>
      </c>
      <c r="BO46" s="1">
        <v>8</v>
      </c>
      <c r="BP46" s="1">
        <v>4</v>
      </c>
      <c r="BQ46" s="1">
        <v>2</v>
      </c>
      <c r="BR46" s="101">
        <v>1</v>
      </c>
      <c r="BS46" s="101"/>
      <c r="BT46" s="101"/>
      <c r="BU46" s="101"/>
      <c r="BV46" s="101"/>
      <c r="BW46" s="101"/>
      <c r="BX46" s="101"/>
      <c r="BY46" s="101"/>
      <c r="BZ46" s="101"/>
      <c r="CA46" s="101"/>
      <c r="CB46" s="101"/>
      <c r="CC46" s="101"/>
      <c r="CD46" s="101"/>
      <c r="CE46" s="101"/>
      <c r="CF46" s="101"/>
      <c r="CG46" s="101"/>
    </row>
    <row r="47" spans="2:93" ht="15" customHeight="1" x14ac:dyDescent="0.25">
      <c r="B47" s="21"/>
      <c r="C47" s="21"/>
      <c r="H47" s="254" t="s">
        <v>127</v>
      </c>
      <c r="I47" s="255"/>
      <c r="J47" s="255"/>
      <c r="K47" s="255"/>
      <c r="L47" s="255"/>
      <c r="M47" s="255"/>
      <c r="N47" s="255"/>
      <c r="O47" s="255"/>
      <c r="P47" s="255"/>
      <c r="Q47" s="255"/>
      <c r="R47" s="255"/>
      <c r="S47" s="255"/>
      <c r="T47" s="255"/>
      <c r="U47" s="255"/>
      <c r="V47" s="255"/>
      <c r="W47" s="255"/>
      <c r="X47" s="255"/>
      <c r="Y47" s="255"/>
      <c r="Z47" s="255"/>
      <c r="AA47" s="256"/>
      <c r="AB47" s="257">
        <v>44</v>
      </c>
      <c r="AC47" s="258"/>
      <c r="AD47" s="258"/>
      <c r="AE47" s="258"/>
      <c r="AF47" s="258"/>
      <c r="AG47" s="258"/>
      <c r="AH47" s="258"/>
      <c r="AI47" s="258"/>
      <c r="AJ47" s="258"/>
      <c r="AK47" s="259"/>
      <c r="AQ47" s="98"/>
      <c r="AR47" s="98"/>
      <c r="AS47" s="98"/>
      <c r="AT47" s="98"/>
      <c r="AU47" s="98"/>
      <c r="AV47" s="98"/>
      <c r="AW47" s="98"/>
      <c r="AX47" s="101"/>
      <c r="AY47" s="101"/>
      <c r="AZ47" s="101"/>
      <c r="BA47" s="101"/>
      <c r="BB47" s="101"/>
      <c r="BC47" s="101"/>
      <c r="BD47" s="101"/>
      <c r="BE47" s="101"/>
      <c r="BF47" s="101"/>
      <c r="BG47" s="101"/>
      <c r="BH47" s="101"/>
      <c r="BI47" s="101"/>
      <c r="BJ47" s="101"/>
      <c r="BK47" s="101">
        <v>1</v>
      </c>
      <c r="BL47" s="101">
        <v>0</v>
      </c>
      <c r="BM47" s="101">
        <v>1</v>
      </c>
      <c r="BN47" s="101">
        <v>0</v>
      </c>
      <c r="BO47" s="101">
        <v>1</v>
      </c>
      <c r="BP47" s="101">
        <v>1</v>
      </c>
      <c r="BQ47" s="101">
        <v>0</v>
      </c>
      <c r="BR47" s="101">
        <v>1</v>
      </c>
      <c r="BS47" s="101"/>
      <c r="BT47" s="101"/>
      <c r="BU47" s="101"/>
      <c r="BV47" s="101"/>
      <c r="BW47" s="101"/>
      <c r="BX47" s="101"/>
      <c r="BY47" s="101"/>
      <c r="BZ47" s="101"/>
      <c r="CA47" s="101"/>
      <c r="CB47" s="101"/>
      <c r="CC47" s="101"/>
      <c r="CD47" s="101"/>
      <c r="CE47" s="101"/>
      <c r="CF47" s="101"/>
      <c r="CG47" s="101"/>
    </row>
    <row r="48" spans="2:93" ht="15" customHeight="1" x14ac:dyDescent="0.25">
      <c r="B48" s="21"/>
      <c r="C48" s="21"/>
      <c r="AQ48" s="98"/>
      <c r="AR48" s="98"/>
      <c r="AS48" s="98"/>
      <c r="AT48" s="98"/>
      <c r="AU48" s="98"/>
      <c r="AV48" s="98"/>
      <c r="AW48" s="98"/>
      <c r="AX48" s="101"/>
      <c r="AY48" s="101"/>
      <c r="AZ48" s="101"/>
      <c r="BA48" s="101"/>
      <c r="BB48" s="101"/>
      <c r="BC48" s="101"/>
      <c r="BD48" s="101"/>
      <c r="BE48" s="101"/>
      <c r="BF48" s="101"/>
      <c r="BG48" s="101"/>
      <c r="BH48" s="101"/>
      <c r="BI48" s="101"/>
      <c r="BJ48" s="101"/>
      <c r="BK48" s="101">
        <v>1</v>
      </c>
      <c r="BL48" s="101">
        <v>1</v>
      </c>
      <c r="BM48" s="101">
        <v>1</v>
      </c>
      <c r="BN48" s="101">
        <v>1</v>
      </c>
      <c r="BO48" s="101">
        <v>0</v>
      </c>
      <c r="BP48" s="101">
        <v>0</v>
      </c>
      <c r="BQ48" s="101">
        <v>0</v>
      </c>
      <c r="BR48" s="101">
        <v>0</v>
      </c>
      <c r="BS48" s="101"/>
      <c r="BT48" s="101"/>
      <c r="BU48" s="101"/>
      <c r="BV48" s="101"/>
      <c r="BW48" s="101"/>
      <c r="BX48" s="101"/>
      <c r="BY48" s="101"/>
      <c r="BZ48" s="101"/>
      <c r="CA48" s="101"/>
      <c r="CB48" s="101"/>
      <c r="CC48" s="101"/>
      <c r="CD48" s="101"/>
      <c r="CE48" s="101"/>
      <c r="CF48" s="101"/>
      <c r="CG48" s="101"/>
    </row>
    <row r="49" spans="2:148" ht="15" customHeight="1" x14ac:dyDescent="0.25">
      <c r="B49" s="21"/>
      <c r="C49" s="21"/>
      <c r="AQ49" s="98"/>
      <c r="AR49" s="98"/>
      <c r="AS49" s="98"/>
      <c r="AT49" s="98"/>
      <c r="AU49" s="98"/>
      <c r="AV49" s="98"/>
      <c r="AW49" s="98"/>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row>
    <row r="50" spans="2:148" ht="15" customHeight="1" x14ac:dyDescent="0.25">
      <c r="B50" s="21"/>
      <c r="C50" s="21"/>
      <c r="H50" s="112" t="s">
        <v>128</v>
      </c>
      <c r="AQ50" s="98"/>
      <c r="AR50" s="98"/>
      <c r="AS50" s="98"/>
      <c r="AT50" s="98"/>
      <c r="AU50" s="98"/>
      <c r="AV50" s="98"/>
      <c r="AW50" s="98"/>
      <c r="AX50" s="101"/>
      <c r="AY50" s="101"/>
      <c r="AZ50" s="101"/>
      <c r="BA50" s="101"/>
      <c r="BB50" s="101"/>
      <c r="BC50" s="101"/>
      <c r="BD50" s="101"/>
      <c r="BE50" s="101"/>
      <c r="BF50" s="101"/>
      <c r="BG50" s="101"/>
      <c r="BH50" s="101"/>
      <c r="BI50" s="101"/>
      <c r="BJ50" s="101"/>
      <c r="BK50" s="193" t="str">
        <f>BIN2HEX(CONCATENATE(BK47,BL47,BM47,BN47,BO47,BP47,BQ47,BR47),2)</f>
        <v>AD</v>
      </c>
      <c r="BL50" s="193"/>
      <c r="BM50" s="193"/>
      <c r="BN50" s="193"/>
      <c r="BO50" s="193"/>
      <c r="BP50" s="193"/>
      <c r="BQ50" s="193"/>
      <c r="BR50" s="193"/>
      <c r="BS50" s="101"/>
      <c r="BT50" s="101"/>
      <c r="BU50" s="101"/>
      <c r="BV50" s="101"/>
      <c r="BW50" s="101"/>
      <c r="BX50" s="101"/>
      <c r="BY50" s="101"/>
      <c r="BZ50" s="101"/>
      <c r="CA50" s="101"/>
      <c r="CB50" s="101"/>
      <c r="CC50" s="101"/>
      <c r="CD50" s="101"/>
      <c r="CE50" s="101"/>
      <c r="CF50" s="101"/>
      <c r="CG50" s="101"/>
    </row>
    <row r="51" spans="2:148" ht="15" customHeight="1" x14ac:dyDescent="0.25">
      <c r="B51" s="21"/>
      <c r="C51" s="21"/>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98"/>
      <c r="AR51" s="98"/>
      <c r="AS51" s="98"/>
      <c r="AT51" s="98"/>
      <c r="AU51" s="98"/>
      <c r="AV51" s="98"/>
      <c r="AW51" s="98"/>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row>
    <row r="52" spans="2:148" ht="15" customHeight="1" x14ac:dyDescent="0.25">
      <c r="B52" s="21"/>
      <c r="C52" s="21"/>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98"/>
      <c r="AR52" s="98"/>
      <c r="AS52" s="98"/>
      <c r="AT52" s="98"/>
      <c r="AU52" s="98"/>
      <c r="AV52" s="98"/>
      <c r="AW52" s="98"/>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row>
    <row r="53" spans="2:148" ht="10.5" customHeight="1" x14ac:dyDescent="0.25">
      <c r="BH53" s="114"/>
      <c r="BI53" s="114"/>
      <c r="BJ53" s="114"/>
      <c r="BK53" s="114"/>
      <c r="BL53" s="114"/>
      <c r="BM53" s="114"/>
      <c r="BN53" s="114"/>
      <c r="BO53" s="114"/>
      <c r="BP53" s="114"/>
      <c r="BQ53" s="114"/>
      <c r="BR53" s="114"/>
      <c r="BS53" s="114"/>
      <c r="BT53" s="114"/>
      <c r="BU53" s="114"/>
      <c r="BV53" s="114"/>
      <c r="BW53" s="114"/>
      <c r="BX53" s="114"/>
      <c r="BY53" s="114"/>
      <c r="BZ53" s="114"/>
      <c r="CA53" s="114"/>
      <c r="CB53" s="114"/>
      <c r="CC53" s="114"/>
      <c r="CD53" s="114"/>
      <c r="CE53" s="114"/>
      <c r="CF53" s="114"/>
      <c r="CG53" s="114"/>
      <c r="CH53" s="114"/>
      <c r="CI53" s="114"/>
      <c r="CJ53" s="114"/>
      <c r="CK53" s="114"/>
      <c r="CL53" s="114"/>
      <c r="CM53" s="114"/>
      <c r="CN53" s="114"/>
      <c r="CO53" s="114"/>
      <c r="CP53" s="114"/>
      <c r="CQ53" s="114"/>
      <c r="CR53" s="114"/>
      <c r="CS53" s="114"/>
      <c r="EB53" s="1">
        <v>32768</v>
      </c>
      <c r="EC53" s="1">
        <v>16384</v>
      </c>
      <c r="ED53" s="1">
        <v>8192</v>
      </c>
      <c r="EE53" s="1">
        <v>4096</v>
      </c>
      <c r="EF53" s="1">
        <v>2048</v>
      </c>
      <c r="EG53" s="1">
        <v>1024</v>
      </c>
      <c r="EH53" s="1">
        <v>512</v>
      </c>
      <c r="EI53" s="1">
        <v>256</v>
      </c>
      <c r="EJ53" s="1">
        <v>128</v>
      </c>
      <c r="EK53" s="1">
        <v>64</v>
      </c>
      <c r="EL53" s="1">
        <v>32</v>
      </c>
      <c r="EM53" s="1">
        <v>16</v>
      </c>
      <c r="EN53" s="1">
        <v>8</v>
      </c>
      <c r="EO53" s="1">
        <v>4</v>
      </c>
      <c r="EP53" s="1">
        <v>2</v>
      </c>
      <c r="EQ53" s="1">
        <v>1</v>
      </c>
    </row>
    <row r="54" spans="2:148" ht="10.5" customHeight="1" x14ac:dyDescent="0.25">
      <c r="BH54" s="114"/>
      <c r="BI54" s="114"/>
      <c r="BJ54" s="114"/>
      <c r="BK54" s="114"/>
      <c r="BL54" s="114"/>
      <c r="BM54" s="114"/>
      <c r="BN54" s="114"/>
      <c r="BO54" s="114"/>
      <c r="BP54" s="114"/>
      <c r="BQ54" s="114"/>
      <c r="BR54" s="114"/>
      <c r="BS54" s="114"/>
      <c r="BT54" s="114"/>
      <c r="BU54" s="114"/>
      <c r="BV54" s="114"/>
      <c r="BW54" s="114"/>
      <c r="BX54" s="114"/>
      <c r="BY54" s="114"/>
      <c r="BZ54" s="114"/>
      <c r="CA54" s="114"/>
      <c r="CB54" s="114"/>
      <c r="CC54" s="114"/>
      <c r="CD54" s="114"/>
      <c r="CE54" s="114"/>
      <c r="CF54" s="114"/>
      <c r="CG54" s="114"/>
      <c r="CH54" s="114"/>
      <c r="CI54" s="114"/>
      <c r="CJ54" s="114"/>
      <c r="CK54" s="114"/>
      <c r="CL54" s="114"/>
      <c r="CM54" s="114"/>
      <c r="CN54" s="114"/>
      <c r="CO54" s="114"/>
      <c r="CP54" s="114"/>
      <c r="CQ54" s="114"/>
      <c r="CR54" s="114"/>
      <c r="CS54" s="114"/>
      <c r="EB54" s="1">
        <f t="shared" ref="EB54:EQ54" si="2">EB53*BO54</f>
        <v>0</v>
      </c>
      <c r="EC54" s="1">
        <f t="shared" si="2"/>
        <v>0</v>
      </c>
      <c r="ED54" s="1">
        <f t="shared" si="2"/>
        <v>0</v>
      </c>
      <c r="EE54" s="1">
        <f t="shared" si="2"/>
        <v>0</v>
      </c>
      <c r="EF54" s="1">
        <f t="shared" si="2"/>
        <v>0</v>
      </c>
      <c r="EG54" s="1">
        <f t="shared" si="2"/>
        <v>0</v>
      </c>
      <c r="EH54" s="1">
        <f t="shared" si="2"/>
        <v>0</v>
      </c>
      <c r="EI54" s="1">
        <f t="shared" si="2"/>
        <v>0</v>
      </c>
      <c r="EJ54" s="1">
        <f t="shared" si="2"/>
        <v>0</v>
      </c>
      <c r="EK54" s="1">
        <f t="shared" si="2"/>
        <v>0</v>
      </c>
      <c r="EL54" s="1">
        <f t="shared" si="2"/>
        <v>0</v>
      </c>
      <c r="EM54" s="1">
        <f t="shared" si="2"/>
        <v>0</v>
      </c>
      <c r="EN54" s="1">
        <f t="shared" si="2"/>
        <v>0</v>
      </c>
      <c r="EO54" s="1">
        <f t="shared" si="2"/>
        <v>0</v>
      </c>
      <c r="EP54" s="1">
        <f t="shared" si="2"/>
        <v>0</v>
      </c>
      <c r="EQ54" s="1">
        <f t="shared" si="2"/>
        <v>0</v>
      </c>
      <c r="ER54" s="1">
        <f>SUM(EB54:EQ54)</f>
        <v>0</v>
      </c>
    </row>
    <row r="55" spans="2:148" ht="10.5" customHeight="1" x14ac:dyDescent="0.25">
      <c r="I55" s="115"/>
      <c r="J55" s="57" t="s">
        <v>129</v>
      </c>
      <c r="BH55" s="114"/>
      <c r="BI55" s="114"/>
      <c r="BJ55" s="114"/>
      <c r="BK55" s="114"/>
      <c r="BL55" s="114"/>
      <c r="BM55" s="114"/>
      <c r="BN55" s="114"/>
      <c r="BO55" s="114"/>
      <c r="BP55" s="114"/>
      <c r="BQ55" s="114"/>
      <c r="BR55" s="114"/>
      <c r="BS55" s="114"/>
      <c r="BT55" s="114"/>
      <c r="BU55" s="114"/>
      <c r="BV55" s="114"/>
      <c r="BW55" s="114"/>
      <c r="BX55" s="114"/>
      <c r="BY55" s="114"/>
      <c r="BZ55" s="114"/>
      <c r="CA55" s="114"/>
      <c r="CB55" s="114"/>
      <c r="CC55" s="114"/>
      <c r="CD55" s="114"/>
      <c r="CE55" s="114"/>
      <c r="CF55" s="114"/>
      <c r="CG55" s="114"/>
      <c r="CH55" s="114"/>
      <c r="CI55" s="114"/>
      <c r="CJ55" s="114"/>
      <c r="CK55" s="114"/>
      <c r="CL55" s="114"/>
      <c r="CM55" s="114"/>
      <c r="CN55" s="114"/>
      <c r="CO55" s="114"/>
      <c r="CP55" s="114"/>
      <c r="CQ55" s="114"/>
      <c r="CR55" s="114"/>
      <c r="CS55" s="114"/>
    </row>
    <row r="56" spans="2:148" ht="3" customHeight="1" x14ac:dyDescent="0.25">
      <c r="BH56" s="114"/>
      <c r="BI56" s="114"/>
      <c r="BJ56" s="114"/>
      <c r="BK56" s="114"/>
      <c r="BL56" s="114"/>
      <c r="BM56" s="114"/>
      <c r="BN56" s="114"/>
      <c r="BO56" s="114"/>
      <c r="BP56" s="114"/>
      <c r="BQ56" s="114"/>
      <c r="BR56" s="114"/>
      <c r="BS56" s="114"/>
      <c r="BT56" s="114"/>
      <c r="BU56" s="114"/>
      <c r="BV56" s="114"/>
      <c r="BW56" s="114"/>
      <c r="BX56" s="114"/>
      <c r="BY56" s="114"/>
      <c r="BZ56" s="114"/>
      <c r="CA56" s="114"/>
      <c r="CB56" s="114"/>
      <c r="CC56" s="114"/>
      <c r="CD56" s="114"/>
      <c r="CE56" s="114"/>
      <c r="CF56" s="114"/>
      <c r="CG56" s="114"/>
      <c r="CH56" s="114"/>
      <c r="CI56" s="114"/>
      <c r="CJ56" s="114"/>
      <c r="CK56" s="114"/>
      <c r="CL56" s="114"/>
      <c r="CM56" s="114"/>
      <c r="CN56" s="114"/>
      <c r="CO56" s="114"/>
      <c r="CP56" s="114"/>
      <c r="CQ56" s="114"/>
      <c r="CR56" s="114"/>
      <c r="CS56" s="114"/>
    </row>
    <row r="57" spans="2:148" ht="10.5" customHeight="1" x14ac:dyDescent="0.25">
      <c r="I57" s="116"/>
      <c r="J57" s="57" t="s">
        <v>130</v>
      </c>
      <c r="BH57" s="114"/>
      <c r="BI57" s="114"/>
      <c r="BJ57" s="114"/>
      <c r="BK57" s="114"/>
      <c r="BL57" s="114"/>
      <c r="BM57" s="114"/>
      <c r="BN57" s="114"/>
      <c r="BO57" s="114"/>
      <c r="BP57" s="114"/>
      <c r="BQ57" s="114"/>
      <c r="BR57" s="114"/>
      <c r="BS57" s="114"/>
      <c r="BT57" s="114"/>
      <c r="BU57" s="114"/>
      <c r="BV57" s="114"/>
      <c r="BW57" s="114"/>
      <c r="BX57" s="114"/>
      <c r="BY57" s="114"/>
      <c r="BZ57" s="114"/>
      <c r="CA57" s="114"/>
      <c r="CB57" s="114"/>
      <c r="CC57" s="114"/>
      <c r="CD57" s="114"/>
      <c r="CE57" s="114"/>
      <c r="CF57" s="114"/>
      <c r="CG57" s="114"/>
      <c r="CH57" s="114"/>
      <c r="CI57" s="114"/>
      <c r="CJ57" s="114"/>
      <c r="CK57" s="114"/>
      <c r="CL57" s="114"/>
      <c r="CM57" s="114"/>
      <c r="CN57" s="114"/>
      <c r="CO57" s="114"/>
      <c r="CP57" s="114"/>
      <c r="CQ57" s="114"/>
      <c r="CR57" s="114"/>
      <c r="CS57" s="114"/>
    </row>
    <row r="58" spans="2:148" ht="3" customHeight="1" x14ac:dyDescent="0.25"/>
    <row r="59" spans="2:148" ht="10.5" customHeight="1" x14ac:dyDescent="0.25">
      <c r="I59" s="117"/>
      <c r="J59" s="57" t="s">
        <v>131</v>
      </c>
    </row>
    <row r="60" spans="2:148" ht="3" customHeight="1" x14ac:dyDescent="0.25"/>
    <row r="61" spans="2:148" ht="10.5" customHeight="1" x14ac:dyDescent="0.25">
      <c r="I61" s="118"/>
      <c r="J61" s="57" t="s">
        <v>132</v>
      </c>
    </row>
    <row r="64" spans="2:148" ht="33.75" customHeight="1" x14ac:dyDescent="0.25">
      <c r="I64" s="119" t="s">
        <v>133</v>
      </c>
    </row>
    <row r="67" spans="5:91" ht="10.5" customHeight="1" x14ac:dyDescent="0.25">
      <c r="AE67" s="1" t="s">
        <v>134</v>
      </c>
      <c r="AO67" s="1" t="s">
        <v>135</v>
      </c>
    </row>
    <row r="69" spans="5:91" ht="10.5" customHeight="1" x14ac:dyDescent="0.25">
      <c r="E69" s="103"/>
      <c r="F69" s="241" t="s">
        <v>136</v>
      </c>
      <c r="G69" s="241"/>
      <c r="J69" s="120" t="s">
        <v>137</v>
      </c>
      <c r="K69" s="120" t="s">
        <v>137</v>
      </c>
      <c r="BM69" s="242" t="s">
        <v>138</v>
      </c>
      <c r="BN69" s="243"/>
      <c r="BO69" s="243"/>
      <c r="BP69" s="243"/>
      <c r="BQ69" s="243"/>
      <c r="BR69" s="243"/>
      <c r="BS69" s="243"/>
      <c r="BT69" s="243"/>
      <c r="BU69" s="243"/>
      <c r="BV69" s="243"/>
      <c r="BW69" s="243"/>
      <c r="BX69" s="243"/>
      <c r="BY69" s="243"/>
      <c r="BZ69" s="243"/>
      <c r="CA69" s="243"/>
      <c r="CB69" s="243"/>
      <c r="CC69" s="243"/>
      <c r="CD69" s="243"/>
      <c r="CE69" s="243"/>
      <c r="CF69" s="243"/>
      <c r="CG69" s="243"/>
      <c r="CH69" s="243"/>
      <c r="CI69" s="243"/>
      <c r="CJ69" s="243"/>
      <c r="CK69" s="244"/>
    </row>
    <row r="70" spans="5:91" ht="10.5" customHeight="1" x14ac:dyDescent="0.25">
      <c r="E70" s="121"/>
      <c r="F70" s="241">
        <v>0</v>
      </c>
      <c r="G70" s="241"/>
      <c r="I70" s="122" t="str">
        <f>DEC2BIN(F70,8)</f>
        <v>00000000</v>
      </c>
      <c r="J70" s="123" t="str">
        <f>VLOOKUP(J72,[1]Hardware!$D$10:$F$83,2,)</f>
        <v>0000</v>
      </c>
      <c r="K70" s="124" t="str">
        <f>VLOOKUP(K72,[1]Hardware!$D$10:$F$83,2,)</f>
        <v>0001</v>
      </c>
      <c r="X70" s="146"/>
      <c r="AE70" s="1" t="s">
        <v>139</v>
      </c>
      <c r="AO70" s="125" t="str">
        <f>BIN2HEX(I70,2)</f>
        <v>00</v>
      </c>
      <c r="AP70" s="125" t="str">
        <f>CONCATENATE(BIN2HEX(J70,1),BIN2HEX(K70,1))</f>
        <v>01</v>
      </c>
      <c r="BM70" s="245"/>
      <c r="BN70" s="246"/>
      <c r="BO70" s="246"/>
      <c r="BP70" s="246"/>
      <c r="BQ70" s="246"/>
      <c r="BR70" s="246"/>
      <c r="BS70" s="246"/>
      <c r="BT70" s="246"/>
      <c r="BU70" s="246"/>
      <c r="BV70" s="246"/>
      <c r="BW70" s="246"/>
      <c r="BX70" s="246"/>
      <c r="BY70" s="246"/>
      <c r="BZ70" s="246"/>
      <c r="CA70" s="246"/>
      <c r="CB70" s="246"/>
      <c r="CC70" s="246"/>
      <c r="CD70" s="246"/>
      <c r="CE70" s="246"/>
      <c r="CF70" s="246"/>
      <c r="CG70" s="246"/>
      <c r="CH70" s="246"/>
      <c r="CI70" s="246"/>
      <c r="CJ70" s="246"/>
      <c r="CK70" s="247"/>
    </row>
    <row r="71" spans="5:91" ht="10.5" customHeight="1" x14ac:dyDescent="0.25">
      <c r="E71" s="121"/>
      <c r="F71" s="121"/>
      <c r="G71" s="121"/>
      <c r="AO71" s="125"/>
      <c r="BM71" s="248"/>
      <c r="BN71" s="249"/>
      <c r="BO71" s="249"/>
      <c r="BP71" s="249"/>
      <c r="BQ71" s="249"/>
      <c r="BR71" s="249"/>
      <c r="BS71" s="249"/>
      <c r="BT71" s="249"/>
      <c r="BU71" s="249"/>
      <c r="BV71" s="249"/>
      <c r="BW71" s="249"/>
      <c r="BX71" s="249"/>
      <c r="BY71" s="249"/>
      <c r="BZ71" s="249"/>
      <c r="CA71" s="249"/>
      <c r="CB71" s="249"/>
      <c r="CC71" s="249"/>
      <c r="CD71" s="249"/>
      <c r="CE71" s="249"/>
      <c r="CF71" s="249"/>
      <c r="CG71" s="249"/>
      <c r="CH71" s="249"/>
      <c r="CI71" s="249"/>
      <c r="CJ71" s="249"/>
      <c r="CK71" s="250"/>
    </row>
    <row r="72" spans="5:91" ht="10.5" customHeight="1" x14ac:dyDescent="0.25">
      <c r="E72" s="121"/>
      <c r="F72" s="121"/>
      <c r="G72" s="121"/>
      <c r="J72" s="126" t="s">
        <v>15</v>
      </c>
      <c r="K72" s="126" t="s">
        <v>22</v>
      </c>
      <c r="L72" s="127" t="s">
        <v>140</v>
      </c>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row>
    <row r="73" spans="5:91" ht="10.5" customHeight="1" x14ac:dyDescent="0.25">
      <c r="E73" s="121"/>
      <c r="F73" s="121"/>
      <c r="G73" s="121"/>
    </row>
    <row r="74" spans="5:91" ht="10.5" customHeight="1" x14ac:dyDescent="0.25">
      <c r="E74" s="121"/>
      <c r="F74" s="121"/>
      <c r="G74" s="121"/>
    </row>
    <row r="75" spans="5:91" ht="10.5" customHeight="1" x14ac:dyDescent="0.25">
      <c r="E75" s="121"/>
      <c r="F75" s="121"/>
      <c r="G75" s="121"/>
      <c r="J75" s="120" t="s">
        <v>137</v>
      </c>
      <c r="K75" s="120" t="s">
        <v>141</v>
      </c>
      <c r="BM75" s="242" t="s">
        <v>142</v>
      </c>
      <c r="BN75" s="243"/>
      <c r="BO75" s="243"/>
      <c r="BP75" s="243"/>
      <c r="BQ75" s="243"/>
      <c r="BR75" s="243"/>
      <c r="BS75" s="243"/>
      <c r="BT75" s="243"/>
      <c r="BU75" s="243"/>
      <c r="BV75" s="243"/>
      <c r="BW75" s="243"/>
      <c r="BX75" s="243"/>
      <c r="BY75" s="243"/>
      <c r="BZ75" s="243"/>
      <c r="CA75" s="243"/>
      <c r="CB75" s="243"/>
      <c r="CC75" s="243"/>
      <c r="CD75" s="243"/>
      <c r="CE75" s="243"/>
      <c r="CF75" s="243"/>
      <c r="CG75" s="243"/>
      <c r="CH75" s="243"/>
      <c r="CI75" s="243"/>
      <c r="CJ75" s="243"/>
      <c r="CK75" s="244"/>
    </row>
    <row r="76" spans="5:91" ht="10.5" customHeight="1" x14ac:dyDescent="0.25">
      <c r="E76" s="121"/>
      <c r="F76" s="241">
        <v>64</v>
      </c>
      <c r="G76" s="241"/>
      <c r="I76" s="122" t="str">
        <f>DEC2BIN(F76,8)</f>
        <v>01000000</v>
      </c>
      <c r="J76" s="123" t="str">
        <f>VLOOKUP(J78,[1]Hardware!$D$10:$F$83,2,)</f>
        <v>0001</v>
      </c>
      <c r="K76" s="124" t="str">
        <f>VLOOKUP(K78,[1]Hardware!$D$10:$F$83,2,)</f>
        <v>0000</v>
      </c>
      <c r="X76" s="146"/>
      <c r="AE76" s="1" t="s">
        <v>143</v>
      </c>
      <c r="AO76" s="125" t="str">
        <f>BIN2HEX(I76,2)</f>
        <v>40</v>
      </c>
      <c r="AP76" s="125" t="str">
        <f>CONCATENATE(BIN2HEX(J76,1),BIN2HEX(K76,1))</f>
        <v>10</v>
      </c>
      <c r="BM76" s="245"/>
      <c r="BN76" s="246"/>
      <c r="BO76" s="246"/>
      <c r="BP76" s="246"/>
      <c r="BQ76" s="246"/>
      <c r="BR76" s="246"/>
      <c r="BS76" s="246"/>
      <c r="BT76" s="246"/>
      <c r="BU76" s="246"/>
      <c r="BV76" s="246"/>
      <c r="BW76" s="246"/>
      <c r="BX76" s="246"/>
      <c r="BY76" s="246"/>
      <c r="BZ76" s="246"/>
      <c r="CA76" s="246"/>
      <c r="CB76" s="246"/>
      <c r="CC76" s="246"/>
      <c r="CD76" s="246"/>
      <c r="CE76" s="246"/>
      <c r="CF76" s="246"/>
      <c r="CG76" s="246"/>
      <c r="CH76" s="246"/>
      <c r="CI76" s="246"/>
      <c r="CJ76" s="246"/>
      <c r="CK76" s="247"/>
      <c r="CM76" s="1" t="s">
        <v>144</v>
      </c>
    </row>
    <row r="77" spans="5:91" ht="10.5" customHeight="1" x14ac:dyDescent="0.25">
      <c r="E77" s="121"/>
      <c r="F77" s="121"/>
      <c r="G77" s="121"/>
      <c r="I77" s="129"/>
      <c r="J77" s="130"/>
      <c r="K77" s="130"/>
      <c r="L77" s="130"/>
      <c r="M77" s="130"/>
      <c r="N77" s="130"/>
      <c r="O77" s="130"/>
      <c r="P77" s="130"/>
      <c r="Q77" s="130"/>
      <c r="R77" s="130"/>
      <c r="S77" s="130"/>
      <c r="T77" s="130"/>
      <c r="U77" s="130"/>
      <c r="V77" s="130"/>
      <c r="W77" s="130"/>
      <c r="X77" s="130"/>
      <c r="Y77" s="130"/>
      <c r="BM77" s="245"/>
      <c r="BN77" s="246"/>
      <c r="BO77" s="246"/>
      <c r="BP77" s="246"/>
      <c r="BQ77" s="246"/>
      <c r="BR77" s="246"/>
      <c r="BS77" s="246"/>
      <c r="BT77" s="246"/>
      <c r="BU77" s="246"/>
      <c r="BV77" s="246"/>
      <c r="BW77" s="246"/>
      <c r="BX77" s="246"/>
      <c r="BY77" s="246"/>
      <c r="BZ77" s="246"/>
      <c r="CA77" s="246"/>
      <c r="CB77" s="246"/>
      <c r="CC77" s="246"/>
      <c r="CD77" s="246"/>
      <c r="CE77" s="246"/>
      <c r="CF77" s="246"/>
      <c r="CG77" s="246"/>
      <c r="CH77" s="246"/>
      <c r="CI77" s="246"/>
      <c r="CJ77" s="246"/>
      <c r="CK77" s="247"/>
    </row>
    <row r="78" spans="5:91" ht="10.5" customHeight="1" x14ac:dyDescent="0.25">
      <c r="E78" s="121"/>
      <c r="F78" s="121"/>
      <c r="G78" s="121"/>
      <c r="J78" s="126" t="s">
        <v>22</v>
      </c>
      <c r="K78" s="126" t="s">
        <v>259</v>
      </c>
      <c r="L78" s="127" t="s">
        <v>140</v>
      </c>
      <c r="BM78" s="248"/>
      <c r="BN78" s="249"/>
      <c r="BO78" s="249"/>
      <c r="BP78" s="249"/>
      <c r="BQ78" s="249"/>
      <c r="BR78" s="249"/>
      <c r="BS78" s="249"/>
      <c r="BT78" s="249"/>
      <c r="BU78" s="249"/>
      <c r="BV78" s="249"/>
      <c r="BW78" s="249"/>
      <c r="BX78" s="249"/>
      <c r="BY78" s="249"/>
      <c r="BZ78" s="249"/>
      <c r="CA78" s="249"/>
      <c r="CB78" s="249"/>
      <c r="CC78" s="249"/>
      <c r="CD78" s="249"/>
      <c r="CE78" s="249"/>
      <c r="CF78" s="249"/>
      <c r="CG78" s="249"/>
      <c r="CH78" s="249"/>
      <c r="CI78" s="249"/>
      <c r="CJ78" s="249"/>
      <c r="CK78" s="250"/>
    </row>
    <row r="79" spans="5:91" ht="10.5" customHeight="1" x14ac:dyDescent="0.25">
      <c r="E79" s="121"/>
      <c r="F79" s="121"/>
      <c r="G79" s="121"/>
    </row>
    <row r="80" spans="5:91" ht="10.5" customHeight="1" x14ac:dyDescent="0.25">
      <c r="E80" s="121"/>
      <c r="F80" s="121"/>
      <c r="G80" s="121"/>
    </row>
    <row r="81" spans="5:89" ht="10.5" customHeight="1" x14ac:dyDescent="0.25">
      <c r="E81" s="121"/>
      <c r="F81" s="121"/>
      <c r="G81" s="121"/>
      <c r="J81" s="120" t="s">
        <v>141</v>
      </c>
      <c r="K81" s="120" t="s">
        <v>137</v>
      </c>
      <c r="BM81" s="242" t="s">
        <v>146</v>
      </c>
      <c r="BN81" s="243"/>
      <c r="BO81" s="243"/>
      <c r="BP81" s="243"/>
      <c r="BQ81" s="243"/>
      <c r="BR81" s="243"/>
      <c r="BS81" s="243"/>
      <c r="BT81" s="243"/>
      <c r="BU81" s="243"/>
      <c r="BV81" s="243"/>
      <c r="BW81" s="243"/>
      <c r="BX81" s="243"/>
      <c r="BY81" s="243"/>
      <c r="BZ81" s="243"/>
      <c r="CA81" s="243"/>
      <c r="CB81" s="243"/>
      <c r="CC81" s="243"/>
      <c r="CD81" s="243"/>
      <c r="CE81" s="243"/>
      <c r="CF81" s="243"/>
      <c r="CG81" s="243"/>
      <c r="CH81" s="243"/>
      <c r="CI81" s="243"/>
      <c r="CJ81" s="243"/>
      <c r="CK81" s="244"/>
    </row>
    <row r="82" spans="5:89" ht="10.5" customHeight="1" x14ac:dyDescent="0.25">
      <c r="E82" s="121"/>
      <c r="F82" s="241">
        <v>1</v>
      </c>
      <c r="G82" s="241"/>
      <c r="I82" s="122" t="str">
        <f>DEC2BIN(F82,8)</f>
        <v>00000001</v>
      </c>
      <c r="J82" s="123" t="str">
        <f>VLOOKUP(J84,[1]Hardware!$D$10:$F$83,2,)</f>
        <v>0111</v>
      </c>
      <c r="K82" s="124" t="str">
        <f>VLOOKUP(K84,[1]Hardware!$D$10:$F$83,2,)</f>
        <v>0000</v>
      </c>
      <c r="X82" s="146"/>
      <c r="AE82" s="1" t="s">
        <v>147</v>
      </c>
      <c r="AO82" s="125" t="str">
        <f>BIN2HEX(I82,2)</f>
        <v>01</v>
      </c>
      <c r="AP82" s="125" t="str">
        <f>CONCATENATE(BIN2HEX(J82,1),BIN2HEX(K82,1))</f>
        <v>70</v>
      </c>
      <c r="BM82" s="245"/>
      <c r="BN82" s="246"/>
      <c r="BO82" s="246"/>
      <c r="BP82" s="246"/>
      <c r="BQ82" s="246"/>
      <c r="BR82" s="246"/>
      <c r="BS82" s="246"/>
      <c r="BT82" s="246"/>
      <c r="BU82" s="246"/>
      <c r="BV82" s="246"/>
      <c r="BW82" s="246"/>
      <c r="BX82" s="246"/>
      <c r="BY82" s="246"/>
      <c r="BZ82" s="246"/>
      <c r="CA82" s="246"/>
      <c r="CB82" s="246"/>
      <c r="CC82" s="246"/>
      <c r="CD82" s="246"/>
      <c r="CE82" s="246"/>
      <c r="CF82" s="246"/>
      <c r="CG82" s="246"/>
      <c r="CH82" s="246"/>
      <c r="CI82" s="246"/>
      <c r="CJ82" s="246"/>
      <c r="CK82" s="247"/>
    </row>
    <row r="83" spans="5:89" ht="10.5" customHeight="1" x14ac:dyDescent="0.25">
      <c r="E83" s="121"/>
      <c r="F83" s="121"/>
      <c r="G83" s="121"/>
      <c r="BM83" s="248"/>
      <c r="BN83" s="249"/>
      <c r="BO83" s="249"/>
      <c r="BP83" s="249"/>
      <c r="BQ83" s="249"/>
      <c r="BR83" s="249"/>
      <c r="BS83" s="249"/>
      <c r="BT83" s="249"/>
      <c r="BU83" s="249"/>
      <c r="BV83" s="249"/>
      <c r="BW83" s="249"/>
      <c r="BX83" s="249"/>
      <c r="BY83" s="249"/>
      <c r="BZ83" s="249"/>
      <c r="CA83" s="249"/>
      <c r="CB83" s="249"/>
      <c r="CC83" s="249"/>
      <c r="CD83" s="249"/>
      <c r="CE83" s="249"/>
      <c r="CF83" s="249"/>
      <c r="CG83" s="249"/>
      <c r="CH83" s="249"/>
      <c r="CI83" s="249"/>
      <c r="CJ83" s="249"/>
      <c r="CK83" s="250"/>
    </row>
    <row r="84" spans="5:89" ht="10.5" customHeight="1" x14ac:dyDescent="0.25">
      <c r="E84" s="121"/>
      <c r="F84" s="121"/>
      <c r="G84" s="121"/>
      <c r="J84" s="126" t="s">
        <v>263</v>
      </c>
      <c r="K84" s="126" t="s">
        <v>15</v>
      </c>
      <c r="L84" s="127" t="s">
        <v>140</v>
      </c>
    </row>
    <row r="85" spans="5:89" ht="10.5" customHeight="1" x14ac:dyDescent="0.25">
      <c r="E85" s="121"/>
      <c r="F85" s="121"/>
      <c r="G85" s="121"/>
    </row>
    <row r="86" spans="5:89" ht="10.5" customHeight="1" x14ac:dyDescent="0.25">
      <c r="E86" s="121"/>
      <c r="F86" s="121"/>
      <c r="G86" s="12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row>
    <row r="87" spans="5:89" ht="10.5" customHeight="1" x14ac:dyDescent="0.25">
      <c r="E87" s="121"/>
      <c r="F87" s="121"/>
      <c r="G87" s="121"/>
      <c r="J87" s="120" t="s">
        <v>141</v>
      </c>
      <c r="K87" s="120" t="s">
        <v>141</v>
      </c>
      <c r="BM87" s="260" t="s">
        <v>148</v>
      </c>
      <c r="BN87" s="261"/>
      <c r="BO87" s="261"/>
      <c r="BP87" s="261"/>
      <c r="BQ87" s="261"/>
      <c r="BR87" s="261"/>
      <c r="BS87" s="261"/>
      <c r="BT87" s="261"/>
      <c r="BU87" s="261"/>
      <c r="BV87" s="261"/>
      <c r="BW87" s="261"/>
      <c r="BX87" s="261"/>
      <c r="BY87" s="261"/>
      <c r="BZ87" s="261"/>
      <c r="CA87" s="261"/>
      <c r="CB87" s="261"/>
      <c r="CC87" s="261"/>
      <c r="CD87" s="261"/>
      <c r="CE87" s="261"/>
      <c r="CF87" s="261"/>
      <c r="CG87" s="261"/>
      <c r="CH87" s="261"/>
      <c r="CI87" s="261"/>
      <c r="CJ87" s="261"/>
      <c r="CK87" s="262"/>
    </row>
    <row r="88" spans="5:89" ht="10.5" customHeight="1" x14ac:dyDescent="0.25">
      <c r="E88" s="121"/>
      <c r="F88" s="241">
        <v>65</v>
      </c>
      <c r="G88" s="241"/>
      <c r="I88" s="122" t="str">
        <f>DEC2BIN(F88,8)</f>
        <v>01000001</v>
      </c>
      <c r="J88" s="123" t="str">
        <f>VLOOKUP(J90,[1]Hardware!$D$10:$F$83,2,)</f>
        <v>0011</v>
      </c>
      <c r="K88" s="124" t="str">
        <f>VLOOKUP(K90,[1]Hardware!$D$10:$F$83,2,)</f>
        <v>0001</v>
      </c>
      <c r="X88" s="146"/>
      <c r="AE88" s="1" t="s">
        <v>149</v>
      </c>
      <c r="AO88" s="125" t="str">
        <f>BIN2HEX(I88,2)</f>
        <v>41</v>
      </c>
      <c r="AP88" s="125" t="str">
        <f>CONCATENATE(BIN2HEX(J88,1),BIN2HEX(K88,1))</f>
        <v>31</v>
      </c>
      <c r="BM88" s="263"/>
      <c r="BN88" s="264"/>
      <c r="BO88" s="264"/>
      <c r="BP88" s="264"/>
      <c r="BQ88" s="264"/>
      <c r="BR88" s="264"/>
      <c r="BS88" s="264"/>
      <c r="BT88" s="264"/>
      <c r="BU88" s="264"/>
      <c r="BV88" s="264"/>
      <c r="BW88" s="264"/>
      <c r="BX88" s="264"/>
      <c r="BY88" s="264"/>
      <c r="BZ88" s="264"/>
      <c r="CA88" s="264"/>
      <c r="CB88" s="264"/>
      <c r="CC88" s="264"/>
      <c r="CD88" s="264"/>
      <c r="CE88" s="264"/>
      <c r="CF88" s="264"/>
      <c r="CG88" s="264"/>
      <c r="CH88" s="264"/>
      <c r="CI88" s="264"/>
      <c r="CJ88" s="264"/>
      <c r="CK88" s="265"/>
    </row>
    <row r="89" spans="5:89" ht="10.5" customHeight="1" x14ac:dyDescent="0.25">
      <c r="E89" s="121"/>
      <c r="F89" s="121"/>
      <c r="G89" s="121"/>
      <c r="I89" s="129"/>
      <c r="J89" s="130"/>
      <c r="K89" s="130"/>
      <c r="L89" s="130"/>
      <c r="M89" s="130"/>
      <c r="N89" s="130"/>
      <c r="O89" s="130"/>
      <c r="P89" s="130"/>
      <c r="Q89" s="130"/>
      <c r="R89" s="130"/>
      <c r="S89" s="130"/>
      <c r="T89" s="130"/>
      <c r="U89" s="130"/>
      <c r="V89" s="130"/>
      <c r="W89" s="130"/>
      <c r="X89" s="130"/>
      <c r="Y89" s="130"/>
      <c r="BM89" s="266"/>
      <c r="BN89" s="267"/>
      <c r="BO89" s="267"/>
      <c r="BP89" s="267"/>
      <c r="BQ89" s="267"/>
      <c r="BR89" s="267"/>
      <c r="BS89" s="267"/>
      <c r="BT89" s="267"/>
      <c r="BU89" s="267"/>
      <c r="BV89" s="267"/>
      <c r="BW89" s="267"/>
      <c r="BX89" s="267"/>
      <c r="BY89" s="267"/>
      <c r="BZ89" s="267"/>
      <c r="CA89" s="267"/>
      <c r="CB89" s="267"/>
      <c r="CC89" s="267"/>
      <c r="CD89" s="267"/>
      <c r="CE89" s="267"/>
      <c r="CF89" s="267"/>
      <c r="CG89" s="267"/>
      <c r="CH89" s="267"/>
      <c r="CI89" s="267"/>
      <c r="CJ89" s="267"/>
      <c r="CK89" s="268"/>
    </row>
    <row r="90" spans="5:89" ht="10.5" customHeight="1" x14ac:dyDescent="0.25">
      <c r="E90" s="121"/>
      <c r="F90" s="121"/>
      <c r="G90" s="121"/>
      <c r="I90" s="129"/>
      <c r="J90" s="126" t="s">
        <v>145</v>
      </c>
      <c r="K90" s="126" t="s">
        <v>150</v>
      </c>
      <c r="L90" s="127" t="s">
        <v>140</v>
      </c>
      <c r="M90" s="130"/>
      <c r="N90" s="130"/>
      <c r="O90" s="130"/>
      <c r="P90" s="130"/>
      <c r="Q90" s="130"/>
      <c r="R90" s="130"/>
      <c r="S90" s="130"/>
      <c r="T90" s="130"/>
      <c r="U90" s="130"/>
      <c r="V90" s="130"/>
      <c r="W90" s="130"/>
      <c r="X90" s="130"/>
      <c r="Y90" s="130"/>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row>
    <row r="91" spans="5:89" ht="10.5" customHeight="1" x14ac:dyDescent="0.25">
      <c r="E91" s="121"/>
      <c r="F91" s="121"/>
      <c r="G91" s="121"/>
      <c r="I91" s="129"/>
      <c r="J91" s="130"/>
      <c r="K91" s="130"/>
      <c r="L91" s="130"/>
      <c r="M91" s="130"/>
      <c r="N91" s="130"/>
      <c r="O91" s="130"/>
      <c r="P91" s="130"/>
      <c r="Q91" s="130"/>
      <c r="R91" s="130"/>
      <c r="S91" s="130"/>
      <c r="T91" s="130"/>
      <c r="U91" s="130"/>
      <c r="V91" s="130"/>
      <c r="W91" s="130"/>
      <c r="X91" s="130"/>
      <c r="Y91" s="130"/>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row>
    <row r="92" spans="5:89" ht="10.5" customHeight="1" x14ac:dyDescent="0.25">
      <c r="E92" s="121"/>
      <c r="F92" s="121"/>
      <c r="G92" s="12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row>
    <row r="93" spans="5:89" ht="10.5" customHeight="1" x14ac:dyDescent="0.25">
      <c r="E93" s="121"/>
      <c r="F93" s="121"/>
      <c r="G93" s="121"/>
      <c r="J93" s="120"/>
      <c r="K93" s="120" t="s">
        <v>137</v>
      </c>
      <c r="BM93" s="242" t="s">
        <v>151</v>
      </c>
      <c r="BN93" s="243"/>
      <c r="BO93" s="243"/>
      <c r="BP93" s="243"/>
      <c r="BQ93" s="243"/>
      <c r="BR93" s="243"/>
      <c r="BS93" s="243"/>
      <c r="BT93" s="243"/>
      <c r="BU93" s="243"/>
      <c r="BV93" s="243"/>
      <c r="BW93" s="243"/>
      <c r="BX93" s="243"/>
      <c r="BY93" s="243"/>
      <c r="BZ93" s="243"/>
      <c r="CA93" s="243"/>
      <c r="CB93" s="243"/>
      <c r="CC93" s="243"/>
      <c r="CD93" s="243"/>
      <c r="CE93" s="243"/>
      <c r="CF93" s="243"/>
      <c r="CG93" s="243"/>
      <c r="CH93" s="243"/>
      <c r="CI93" s="243"/>
      <c r="CJ93" s="243"/>
      <c r="CK93" s="244"/>
    </row>
    <row r="94" spans="5:89" ht="10.5" customHeight="1" x14ac:dyDescent="0.25">
      <c r="E94" s="121"/>
      <c r="F94" s="241">
        <v>32</v>
      </c>
      <c r="G94" s="241"/>
      <c r="I94" s="122" t="str">
        <f>DEC2BIN(F94,8)</f>
        <v>00100000</v>
      </c>
      <c r="J94" s="123" t="s">
        <v>152</v>
      </c>
      <c r="K94" s="91" t="s">
        <v>66</v>
      </c>
      <c r="L94" s="269" t="s">
        <v>276</v>
      </c>
      <c r="M94" s="270"/>
      <c r="N94" s="270" t="s">
        <v>155</v>
      </c>
      <c r="O94" s="271"/>
      <c r="P94" s="270" t="s">
        <v>155</v>
      </c>
      <c r="Q94" s="271"/>
      <c r="R94" s="270" t="s">
        <v>155</v>
      </c>
      <c r="S94" s="272"/>
      <c r="X94" s="146"/>
      <c r="AE94" s="112" t="s">
        <v>153</v>
      </c>
      <c r="AO94" s="125" t="str">
        <f>BIN2HEX(I94,2)</f>
        <v>20</v>
      </c>
      <c r="AP94" s="125" t="str">
        <f>CONCATENATE(BIN2HEX(0,1),BIN2HEX(K94,1))</f>
        <v>00</v>
      </c>
      <c r="AQ94" s="273">
        <v>40</v>
      </c>
      <c r="AR94" s="241"/>
      <c r="AS94" s="273" t="s">
        <v>265</v>
      </c>
      <c r="AT94" s="241"/>
      <c r="AU94" s="273" t="s">
        <v>155</v>
      </c>
      <c r="AV94" s="241"/>
      <c r="AW94" s="273" t="s">
        <v>155</v>
      </c>
      <c r="AX94" s="241"/>
      <c r="BM94" s="245"/>
      <c r="BN94" s="246"/>
      <c r="BO94" s="246"/>
      <c r="BP94" s="246"/>
      <c r="BQ94" s="246"/>
      <c r="BR94" s="246"/>
      <c r="BS94" s="246"/>
      <c r="BT94" s="246"/>
      <c r="BU94" s="246"/>
      <c r="BV94" s="246"/>
      <c r="BW94" s="246"/>
      <c r="BX94" s="246"/>
      <c r="BY94" s="246"/>
      <c r="BZ94" s="246"/>
      <c r="CA94" s="246"/>
      <c r="CB94" s="246"/>
      <c r="CC94" s="246"/>
      <c r="CD94" s="246"/>
      <c r="CE94" s="246"/>
      <c r="CF94" s="246"/>
      <c r="CG94" s="246"/>
      <c r="CH94" s="246"/>
      <c r="CI94" s="246"/>
      <c r="CJ94" s="246"/>
      <c r="CK94" s="247"/>
    </row>
    <row r="95" spans="5:89" ht="10.5" customHeight="1" x14ac:dyDescent="0.25">
      <c r="E95" s="121"/>
      <c r="F95" s="121"/>
      <c r="G95" s="121"/>
      <c r="I95" s="129"/>
      <c r="J95" s="130"/>
      <c r="K95" s="130"/>
      <c r="L95" s="130"/>
      <c r="M95" s="130"/>
      <c r="N95" s="130"/>
      <c r="O95" s="130"/>
      <c r="P95" s="130"/>
      <c r="Q95" s="130"/>
      <c r="R95" s="130"/>
      <c r="S95" s="130"/>
      <c r="T95" s="130"/>
      <c r="U95" s="130"/>
      <c r="V95" s="130"/>
      <c r="W95" s="130"/>
      <c r="X95" s="130"/>
      <c r="Y95" s="130"/>
      <c r="BM95" s="248"/>
      <c r="BN95" s="249"/>
      <c r="BO95" s="249"/>
      <c r="BP95" s="249"/>
      <c r="BQ95" s="249"/>
      <c r="BR95" s="249"/>
      <c r="BS95" s="249"/>
      <c r="BT95" s="249"/>
      <c r="BU95" s="249"/>
      <c r="BV95" s="249"/>
      <c r="BW95" s="249"/>
      <c r="BX95" s="249"/>
      <c r="BY95" s="249"/>
      <c r="BZ95" s="249"/>
      <c r="CA95" s="249"/>
      <c r="CB95" s="249"/>
      <c r="CC95" s="249"/>
      <c r="CD95" s="249"/>
      <c r="CE95" s="249"/>
      <c r="CF95" s="249"/>
      <c r="CG95" s="249"/>
      <c r="CH95" s="249"/>
      <c r="CI95" s="249"/>
      <c r="CJ95" s="249"/>
      <c r="CK95" s="250"/>
    </row>
    <row r="96" spans="5:89" ht="10.5" customHeight="1" x14ac:dyDescent="0.25">
      <c r="E96" s="121"/>
      <c r="F96" s="121"/>
      <c r="G96" s="121"/>
      <c r="I96" s="129"/>
      <c r="K96" s="126" t="s">
        <v>36</v>
      </c>
      <c r="L96" s="127" t="s">
        <v>140</v>
      </c>
      <c r="M96" s="130"/>
      <c r="N96" s="130"/>
      <c r="O96" s="130"/>
      <c r="P96" s="130"/>
      <c r="Q96" s="130"/>
      <c r="R96" s="130"/>
      <c r="S96" s="130"/>
      <c r="T96" s="130"/>
      <c r="U96" s="130"/>
      <c r="V96" s="130"/>
      <c r="W96" s="130"/>
      <c r="X96" s="130"/>
      <c r="Y96" s="130"/>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row>
    <row r="97" spans="5:89" ht="10.5" customHeight="1" x14ac:dyDescent="0.25">
      <c r="E97" s="121"/>
      <c r="F97" s="121"/>
      <c r="G97" s="12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row>
    <row r="98" spans="5:89" ht="10.5" customHeight="1" x14ac:dyDescent="0.25">
      <c r="E98" s="121"/>
      <c r="F98" s="121"/>
      <c r="G98" s="12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row>
    <row r="99" spans="5:89" ht="10.5" customHeight="1" x14ac:dyDescent="0.25">
      <c r="E99" s="121"/>
      <c r="F99" s="121"/>
      <c r="G99" s="121"/>
      <c r="J99" s="120"/>
      <c r="K99" s="120" t="s">
        <v>141</v>
      </c>
      <c r="BM99" s="242" t="s">
        <v>154</v>
      </c>
      <c r="BN99" s="243"/>
      <c r="BO99" s="243"/>
      <c r="BP99" s="243"/>
      <c r="BQ99" s="243"/>
      <c r="BR99" s="243"/>
      <c r="BS99" s="243"/>
      <c r="BT99" s="243"/>
      <c r="BU99" s="243"/>
      <c r="BV99" s="243"/>
      <c r="BW99" s="243"/>
      <c r="BX99" s="243"/>
      <c r="BY99" s="243"/>
      <c r="BZ99" s="243"/>
      <c r="CA99" s="243"/>
      <c r="CB99" s="243"/>
      <c r="CC99" s="243"/>
      <c r="CD99" s="243"/>
      <c r="CE99" s="243"/>
      <c r="CF99" s="243"/>
      <c r="CG99" s="243"/>
      <c r="CH99" s="243"/>
      <c r="CI99" s="243"/>
      <c r="CJ99" s="243"/>
      <c r="CK99" s="244"/>
    </row>
    <row r="100" spans="5:89" ht="10.5" customHeight="1" x14ac:dyDescent="0.25">
      <c r="E100" s="121"/>
      <c r="F100" s="241">
        <v>96</v>
      </c>
      <c r="G100" s="241"/>
      <c r="I100" s="122" t="str">
        <f>DEC2BIN(F100,8)</f>
        <v>01100000</v>
      </c>
      <c r="J100" s="123" t="s">
        <v>152</v>
      </c>
      <c r="K100" s="124" t="str">
        <f>VLOOKUP(K102,[1]Hardware!$D$10:$F$83,2,)</f>
        <v>0110</v>
      </c>
      <c r="L100" s="269" t="s">
        <v>155</v>
      </c>
      <c r="M100" s="270"/>
      <c r="N100" s="270" t="s">
        <v>155</v>
      </c>
      <c r="O100" s="271"/>
      <c r="P100" s="270" t="s">
        <v>155</v>
      </c>
      <c r="Q100" s="271"/>
      <c r="R100" s="270" t="s">
        <v>271</v>
      </c>
      <c r="S100" s="272"/>
      <c r="X100" s="146"/>
      <c r="AE100" s="112" t="s">
        <v>156</v>
      </c>
      <c r="AO100" s="125" t="str">
        <f>BIN2HEX(I100,2)</f>
        <v>60</v>
      </c>
      <c r="AP100" s="125" t="str">
        <f>CONCATENATE(BIN2HEX(0,1),BIN2HEX(K100,1))</f>
        <v>06</v>
      </c>
      <c r="AQ100" s="241" t="str">
        <f>L100</f>
        <v>00</v>
      </c>
      <c r="AR100" s="241"/>
      <c r="AS100" s="241" t="str">
        <f>N100</f>
        <v>00</v>
      </c>
      <c r="AT100" s="241"/>
      <c r="AU100" s="241" t="str">
        <f>P100</f>
        <v>00</v>
      </c>
      <c r="AV100" s="241"/>
      <c r="AW100" s="241" t="str">
        <f>R100</f>
        <v>8A</v>
      </c>
      <c r="AX100" s="241"/>
      <c r="BA100" s="1" t="str">
        <f>AO100</f>
        <v>60</v>
      </c>
      <c r="BB100" s="1" t="str">
        <f>AP100</f>
        <v>06</v>
      </c>
      <c r="BC100" s="1" t="str">
        <f>AQ100</f>
        <v>00</v>
      </c>
      <c r="BD100" s="1" t="str">
        <f>AS100</f>
        <v>00</v>
      </c>
      <c r="BE100" s="1" t="str">
        <f>AU100</f>
        <v>00</v>
      </c>
      <c r="BF100" s="1" t="str">
        <f>AW100</f>
        <v>8A</v>
      </c>
      <c r="BM100" s="245"/>
      <c r="BN100" s="246"/>
      <c r="BO100" s="246"/>
      <c r="BP100" s="246"/>
      <c r="BQ100" s="246"/>
      <c r="BR100" s="246"/>
      <c r="BS100" s="246"/>
      <c r="BT100" s="246"/>
      <c r="BU100" s="246"/>
      <c r="BV100" s="246"/>
      <c r="BW100" s="246"/>
      <c r="BX100" s="246"/>
      <c r="BY100" s="246"/>
      <c r="BZ100" s="246"/>
      <c r="CA100" s="246"/>
      <c r="CB100" s="246"/>
      <c r="CC100" s="246"/>
      <c r="CD100" s="246"/>
      <c r="CE100" s="246"/>
      <c r="CF100" s="246"/>
      <c r="CG100" s="246"/>
      <c r="CH100" s="246"/>
      <c r="CI100" s="246"/>
      <c r="CJ100" s="246"/>
      <c r="CK100" s="247"/>
    </row>
    <row r="101" spans="5:89" ht="10.5" customHeight="1" x14ac:dyDescent="0.25">
      <c r="E101" s="121"/>
      <c r="F101" s="121"/>
      <c r="G101" s="121"/>
      <c r="I101" s="129"/>
      <c r="J101" s="130"/>
      <c r="K101" s="130"/>
      <c r="L101" s="130"/>
      <c r="M101" s="130"/>
      <c r="N101" s="130"/>
      <c r="O101" s="130"/>
      <c r="P101" s="130"/>
      <c r="Q101" s="130"/>
      <c r="R101" s="130"/>
      <c r="S101" s="130"/>
      <c r="T101" s="130"/>
      <c r="U101" s="130"/>
      <c r="V101" s="130"/>
      <c r="W101" s="130"/>
      <c r="X101" s="130"/>
      <c r="Y101" s="130"/>
      <c r="BM101" s="248"/>
      <c r="BN101" s="249"/>
      <c r="BO101" s="249"/>
      <c r="BP101" s="249"/>
      <c r="BQ101" s="249"/>
      <c r="BR101" s="249"/>
      <c r="BS101" s="249"/>
      <c r="BT101" s="249"/>
      <c r="BU101" s="249"/>
      <c r="BV101" s="249"/>
      <c r="BW101" s="249"/>
      <c r="BX101" s="249"/>
      <c r="BY101" s="249"/>
      <c r="BZ101" s="249"/>
      <c r="CA101" s="249"/>
      <c r="CB101" s="249"/>
      <c r="CC101" s="249"/>
      <c r="CD101" s="249"/>
      <c r="CE101" s="249"/>
      <c r="CF101" s="249"/>
      <c r="CG101" s="249"/>
      <c r="CH101" s="249"/>
      <c r="CI101" s="249"/>
      <c r="CJ101" s="249"/>
      <c r="CK101" s="250"/>
    </row>
    <row r="102" spans="5:89" ht="10.5" customHeight="1" x14ac:dyDescent="0.25">
      <c r="E102" s="121"/>
      <c r="F102" s="121"/>
      <c r="G102" s="121"/>
      <c r="I102" s="129"/>
      <c r="K102" s="126" t="s">
        <v>270</v>
      </c>
      <c r="L102" s="127" t="s">
        <v>140</v>
      </c>
      <c r="M102" s="130"/>
      <c r="N102" s="130"/>
      <c r="O102" s="130"/>
      <c r="P102" s="130"/>
      <c r="Q102" s="130"/>
      <c r="R102" s="130"/>
      <c r="S102" s="130"/>
      <c r="T102" s="130"/>
      <c r="U102" s="130"/>
      <c r="V102" s="130"/>
      <c r="W102" s="130"/>
      <c r="X102" s="130"/>
      <c r="Y102" s="130"/>
      <c r="BM102" s="131"/>
      <c r="BN102" s="131"/>
      <c r="BO102" s="131"/>
      <c r="BP102" s="131"/>
      <c r="BQ102" s="131"/>
      <c r="BR102" s="131"/>
      <c r="BS102" s="131"/>
      <c r="BT102" s="131"/>
      <c r="BU102" s="131"/>
      <c r="BV102" s="131"/>
      <c r="BW102" s="131"/>
      <c r="BX102" s="131"/>
      <c r="BY102" s="131"/>
      <c r="BZ102" s="131"/>
      <c r="CA102" s="131"/>
      <c r="CB102" s="131"/>
      <c r="CC102" s="131"/>
      <c r="CD102" s="131"/>
      <c r="CE102" s="131"/>
      <c r="CF102" s="131"/>
      <c r="CG102" s="131"/>
      <c r="CH102" s="131"/>
      <c r="CI102" s="131"/>
      <c r="CJ102" s="131"/>
      <c r="CK102" s="131"/>
    </row>
    <row r="103" spans="5:89" ht="10.5" customHeight="1" x14ac:dyDescent="0.25">
      <c r="E103" s="121"/>
      <c r="F103" s="121"/>
      <c r="G103" s="121"/>
      <c r="BM103" s="131"/>
      <c r="BN103" s="131"/>
      <c r="BO103" s="131"/>
      <c r="BP103" s="131"/>
      <c r="BQ103" s="131"/>
      <c r="BR103" s="131"/>
      <c r="BS103" s="131"/>
      <c r="BT103" s="131"/>
      <c r="BU103" s="131"/>
      <c r="BV103" s="131"/>
      <c r="BW103" s="131"/>
      <c r="BX103" s="131"/>
      <c r="BY103" s="131"/>
      <c r="BZ103" s="131"/>
      <c r="CA103" s="131"/>
      <c r="CB103" s="131"/>
      <c r="CC103" s="131"/>
      <c r="CD103" s="131"/>
      <c r="CE103" s="131"/>
      <c r="CF103" s="131"/>
      <c r="CG103" s="131"/>
      <c r="CH103" s="131"/>
      <c r="CI103" s="131"/>
      <c r="CJ103" s="131"/>
      <c r="CK103" s="131"/>
    </row>
    <row r="104" spans="5:89" ht="10.5" customHeight="1" x14ac:dyDescent="0.25">
      <c r="E104" s="121"/>
      <c r="F104" s="121"/>
      <c r="G104" s="121"/>
      <c r="BM104" s="131"/>
      <c r="BN104" s="131"/>
      <c r="BO104" s="131"/>
      <c r="BP104" s="131"/>
      <c r="BQ104" s="131"/>
      <c r="BR104" s="131"/>
      <c r="BS104" s="131"/>
      <c r="BT104" s="131"/>
      <c r="BU104" s="131"/>
      <c r="BV104" s="131"/>
      <c r="BW104" s="131"/>
      <c r="BX104" s="131"/>
      <c r="BY104" s="131"/>
      <c r="BZ104" s="131"/>
      <c r="CA104" s="131"/>
      <c r="CB104" s="131"/>
      <c r="CC104" s="131"/>
      <c r="CD104" s="131"/>
      <c r="CE104" s="131"/>
      <c r="CF104" s="131"/>
      <c r="CG104" s="131"/>
      <c r="CH104" s="131"/>
      <c r="CI104" s="131"/>
      <c r="CJ104" s="131"/>
      <c r="CK104" s="131"/>
    </row>
    <row r="105" spans="5:89" ht="10.5" customHeight="1" x14ac:dyDescent="0.25">
      <c r="E105" s="121"/>
      <c r="F105" s="121"/>
      <c r="G105" s="121"/>
    </row>
    <row r="106" spans="5:89" ht="10.5" customHeight="1" x14ac:dyDescent="0.25">
      <c r="E106" s="121"/>
      <c r="F106" s="121"/>
      <c r="G106" s="121"/>
    </row>
    <row r="107" spans="5:89" ht="10.5" customHeight="1" x14ac:dyDescent="0.25">
      <c r="E107" s="121"/>
      <c r="F107" s="121"/>
      <c r="G107" s="121"/>
    </row>
    <row r="108" spans="5:89" ht="10.5" customHeight="1" x14ac:dyDescent="0.25">
      <c r="E108" s="121"/>
      <c r="F108" s="121"/>
      <c r="G108" s="121"/>
      <c r="I108" s="1" t="s">
        <v>3</v>
      </c>
    </row>
    <row r="109" spans="5:89" ht="10.5" customHeight="1" x14ac:dyDescent="0.25">
      <c r="E109" s="121"/>
      <c r="F109" s="121"/>
      <c r="G109" s="121"/>
    </row>
    <row r="110" spans="5:89" ht="10.5" customHeight="1" x14ac:dyDescent="0.25">
      <c r="E110" s="121"/>
      <c r="F110" s="121"/>
      <c r="G110" s="121"/>
    </row>
    <row r="111" spans="5:89" ht="10.5" customHeight="1" x14ac:dyDescent="0.25">
      <c r="E111" s="121"/>
      <c r="F111" s="121"/>
      <c r="G111" s="121"/>
      <c r="J111" s="120"/>
      <c r="K111" s="120"/>
      <c r="BM111" s="242" t="s">
        <v>157</v>
      </c>
      <c r="BN111" s="243"/>
      <c r="BO111" s="243"/>
      <c r="BP111" s="243"/>
      <c r="BQ111" s="243"/>
      <c r="BR111" s="243"/>
      <c r="BS111" s="243"/>
      <c r="BT111" s="243"/>
      <c r="BU111" s="243"/>
      <c r="BV111" s="243"/>
      <c r="BW111" s="243"/>
      <c r="BX111" s="243"/>
      <c r="BY111" s="243"/>
      <c r="BZ111" s="243"/>
      <c r="CA111" s="243"/>
      <c r="CB111" s="243"/>
      <c r="CC111" s="243"/>
      <c r="CD111" s="243"/>
      <c r="CE111" s="243"/>
      <c r="CF111" s="243"/>
      <c r="CG111" s="243"/>
      <c r="CH111" s="243"/>
      <c r="CI111" s="243"/>
      <c r="CJ111" s="243"/>
      <c r="CK111" s="244"/>
    </row>
    <row r="112" spans="5:89" ht="10.5" customHeight="1" x14ac:dyDescent="0.25">
      <c r="E112" s="121"/>
      <c r="F112" s="241">
        <v>66</v>
      </c>
      <c r="G112" s="241"/>
      <c r="I112" s="122" t="str">
        <f>DEC2BIN(F112,8)</f>
        <v>01000010</v>
      </c>
      <c r="J112" s="123" t="s">
        <v>152</v>
      </c>
      <c r="K112" s="124" t="s">
        <v>152</v>
      </c>
      <c r="X112" s="146"/>
      <c r="AE112" s="1" t="s">
        <v>158</v>
      </c>
      <c r="AO112" s="125" t="str">
        <f>BIN2HEX(I112,2)</f>
        <v>42</v>
      </c>
      <c r="AP112" s="125" t="str">
        <f>CONCATENATE(BIN2HEX(0,1),BIN2HEX(0,1))</f>
        <v>00</v>
      </c>
      <c r="BM112" s="245"/>
      <c r="BN112" s="246"/>
      <c r="BO112" s="246"/>
      <c r="BP112" s="246"/>
      <c r="BQ112" s="246"/>
      <c r="BR112" s="246"/>
      <c r="BS112" s="246"/>
      <c r="BT112" s="246"/>
      <c r="BU112" s="246"/>
      <c r="BV112" s="246"/>
      <c r="BW112" s="246"/>
      <c r="BX112" s="246"/>
      <c r="BY112" s="246"/>
      <c r="BZ112" s="246"/>
      <c r="CA112" s="246"/>
      <c r="CB112" s="246"/>
      <c r="CC112" s="246"/>
      <c r="CD112" s="246"/>
      <c r="CE112" s="246"/>
      <c r="CF112" s="246"/>
      <c r="CG112" s="246"/>
      <c r="CH112" s="246"/>
      <c r="CI112" s="246"/>
      <c r="CJ112" s="246"/>
      <c r="CK112" s="247"/>
    </row>
    <row r="113" spans="5:89" ht="10.5" customHeight="1" x14ac:dyDescent="0.25">
      <c r="E113" s="121"/>
      <c r="F113" s="121"/>
      <c r="G113" s="121"/>
      <c r="I113" s="129"/>
      <c r="J113" s="130"/>
      <c r="K113" s="130"/>
      <c r="L113" s="130"/>
      <c r="M113" s="130"/>
      <c r="N113" s="130"/>
      <c r="O113" s="130"/>
      <c r="P113" s="130"/>
      <c r="Q113" s="130"/>
      <c r="R113" s="130"/>
      <c r="S113" s="130"/>
      <c r="T113" s="130"/>
      <c r="U113" s="130"/>
      <c r="V113" s="130"/>
      <c r="W113" s="130"/>
      <c r="X113" s="130"/>
      <c r="Y113" s="130"/>
      <c r="BM113" s="245"/>
      <c r="BN113" s="246"/>
      <c r="BO113" s="246"/>
      <c r="BP113" s="246"/>
      <c r="BQ113" s="246"/>
      <c r="BR113" s="246"/>
      <c r="BS113" s="246"/>
      <c r="BT113" s="246"/>
      <c r="BU113" s="246"/>
      <c r="BV113" s="246"/>
      <c r="BW113" s="246"/>
      <c r="BX113" s="246"/>
      <c r="BY113" s="246"/>
      <c r="BZ113" s="246"/>
      <c r="CA113" s="246"/>
      <c r="CB113" s="246"/>
      <c r="CC113" s="246"/>
      <c r="CD113" s="246"/>
      <c r="CE113" s="246"/>
      <c r="CF113" s="246"/>
      <c r="CG113" s="246"/>
      <c r="CH113" s="246"/>
      <c r="CI113" s="246"/>
      <c r="CJ113" s="246"/>
      <c r="CK113" s="247"/>
    </row>
    <row r="114" spans="5:89" ht="10.5" customHeight="1" x14ac:dyDescent="0.25">
      <c r="E114" s="121"/>
      <c r="F114" s="121"/>
      <c r="G114" s="121"/>
      <c r="BM114" s="248"/>
      <c r="BN114" s="249"/>
      <c r="BO114" s="249"/>
      <c r="BP114" s="249"/>
      <c r="BQ114" s="249"/>
      <c r="BR114" s="249"/>
      <c r="BS114" s="249"/>
      <c r="BT114" s="249"/>
      <c r="BU114" s="249"/>
      <c r="BV114" s="249"/>
      <c r="BW114" s="249"/>
      <c r="BX114" s="249"/>
      <c r="BY114" s="249"/>
      <c r="BZ114" s="249"/>
      <c r="CA114" s="249"/>
      <c r="CB114" s="249"/>
      <c r="CC114" s="249"/>
      <c r="CD114" s="249"/>
      <c r="CE114" s="249"/>
      <c r="CF114" s="249"/>
      <c r="CG114" s="249"/>
      <c r="CH114" s="249"/>
      <c r="CI114" s="249"/>
      <c r="CJ114" s="249"/>
      <c r="CK114" s="250"/>
    </row>
    <row r="115" spans="5:89" ht="10.5" customHeight="1" x14ac:dyDescent="0.25">
      <c r="E115" s="121"/>
      <c r="F115" s="121"/>
      <c r="G115" s="121"/>
    </row>
    <row r="116" spans="5:89" ht="10.5" customHeight="1" x14ac:dyDescent="0.25">
      <c r="E116" s="121"/>
      <c r="F116" s="121"/>
      <c r="G116" s="121"/>
    </row>
    <row r="117" spans="5:89" ht="10.5" customHeight="1" x14ac:dyDescent="0.25">
      <c r="E117" s="121"/>
      <c r="F117" s="121"/>
      <c r="G117" s="121"/>
      <c r="J117" s="120"/>
      <c r="K117" s="120"/>
      <c r="BM117" s="242" t="s">
        <v>159</v>
      </c>
      <c r="BN117" s="243"/>
      <c r="BO117" s="243"/>
      <c r="BP117" s="243"/>
      <c r="BQ117" s="243"/>
      <c r="BR117" s="243"/>
      <c r="BS117" s="243"/>
      <c r="BT117" s="243"/>
      <c r="BU117" s="243"/>
      <c r="BV117" s="243"/>
      <c r="BW117" s="243"/>
      <c r="BX117" s="243"/>
      <c r="BY117" s="243"/>
      <c r="BZ117" s="243"/>
      <c r="CA117" s="243"/>
      <c r="CB117" s="243"/>
      <c r="CC117" s="243"/>
      <c r="CD117" s="243"/>
      <c r="CE117" s="243"/>
      <c r="CF117" s="243"/>
      <c r="CG117" s="243"/>
      <c r="CH117" s="243"/>
      <c r="CI117" s="243"/>
      <c r="CJ117" s="243"/>
      <c r="CK117" s="244"/>
    </row>
    <row r="118" spans="5:89" ht="10.5" customHeight="1" x14ac:dyDescent="0.25">
      <c r="E118" s="121"/>
      <c r="F118" s="241">
        <v>67</v>
      </c>
      <c r="G118" s="241"/>
      <c r="I118" s="122" t="str">
        <f>DEC2BIN(F118,8)</f>
        <v>01000011</v>
      </c>
      <c r="J118" s="123" t="s">
        <v>152</v>
      </c>
      <c r="K118" s="124" t="s">
        <v>152</v>
      </c>
      <c r="X118" s="146"/>
      <c r="AE118" s="1" t="s">
        <v>160</v>
      </c>
      <c r="AO118" s="125" t="str">
        <f>BIN2HEX(I118,2)</f>
        <v>43</v>
      </c>
      <c r="AP118" s="125" t="str">
        <f>CONCATENATE(BIN2HEX(0,1),BIN2HEX(0,1))</f>
        <v>00</v>
      </c>
      <c r="BM118" s="245"/>
      <c r="BN118" s="246"/>
      <c r="BO118" s="246"/>
      <c r="BP118" s="246"/>
      <c r="BQ118" s="246"/>
      <c r="BR118" s="246"/>
      <c r="BS118" s="246"/>
      <c r="BT118" s="246"/>
      <c r="BU118" s="246"/>
      <c r="BV118" s="246"/>
      <c r="BW118" s="246"/>
      <c r="BX118" s="246"/>
      <c r="BY118" s="246"/>
      <c r="BZ118" s="246"/>
      <c r="CA118" s="246"/>
      <c r="CB118" s="246"/>
      <c r="CC118" s="246"/>
      <c r="CD118" s="246"/>
      <c r="CE118" s="246"/>
      <c r="CF118" s="246"/>
      <c r="CG118" s="246"/>
      <c r="CH118" s="246"/>
      <c r="CI118" s="246"/>
      <c r="CJ118" s="246"/>
      <c r="CK118" s="247"/>
    </row>
    <row r="119" spans="5:89" ht="10.5" customHeight="1" x14ac:dyDescent="0.25">
      <c r="E119" s="121"/>
      <c r="F119" s="121"/>
      <c r="G119" s="121"/>
      <c r="I119" s="129"/>
      <c r="J119" s="130"/>
      <c r="K119" s="130"/>
      <c r="BM119" s="245"/>
      <c r="BN119" s="246"/>
      <c r="BO119" s="246"/>
      <c r="BP119" s="246"/>
      <c r="BQ119" s="246"/>
      <c r="BR119" s="246"/>
      <c r="BS119" s="246"/>
      <c r="BT119" s="246"/>
      <c r="BU119" s="246"/>
      <c r="BV119" s="246"/>
      <c r="BW119" s="246"/>
      <c r="BX119" s="246"/>
      <c r="BY119" s="246"/>
      <c r="BZ119" s="246"/>
      <c r="CA119" s="246"/>
      <c r="CB119" s="246"/>
      <c r="CC119" s="246"/>
      <c r="CD119" s="246"/>
      <c r="CE119" s="246"/>
      <c r="CF119" s="246"/>
      <c r="CG119" s="246"/>
      <c r="CH119" s="246"/>
      <c r="CI119" s="246"/>
      <c r="CJ119" s="246"/>
      <c r="CK119" s="247"/>
    </row>
    <row r="120" spans="5:89" ht="10.5" customHeight="1" x14ac:dyDescent="0.25">
      <c r="E120" s="121"/>
      <c r="F120" s="121"/>
      <c r="G120" s="121"/>
      <c r="BM120" s="248"/>
      <c r="BN120" s="249"/>
      <c r="BO120" s="249"/>
      <c r="BP120" s="249"/>
      <c r="BQ120" s="249"/>
      <c r="BR120" s="249"/>
      <c r="BS120" s="249"/>
      <c r="BT120" s="249"/>
      <c r="BU120" s="249"/>
      <c r="BV120" s="249"/>
      <c r="BW120" s="249"/>
      <c r="BX120" s="249"/>
      <c r="BY120" s="249"/>
      <c r="BZ120" s="249"/>
      <c r="CA120" s="249"/>
      <c r="CB120" s="249"/>
      <c r="CC120" s="249"/>
      <c r="CD120" s="249"/>
      <c r="CE120" s="249"/>
      <c r="CF120" s="249"/>
      <c r="CG120" s="249"/>
      <c r="CH120" s="249"/>
      <c r="CI120" s="249"/>
      <c r="CJ120" s="249"/>
      <c r="CK120" s="250"/>
    </row>
    <row r="121" spans="5:89" ht="10.5" customHeight="1" x14ac:dyDescent="0.25">
      <c r="E121" s="121"/>
      <c r="F121" s="121"/>
      <c r="G121" s="121"/>
    </row>
    <row r="122" spans="5:89" ht="10.5" customHeight="1" x14ac:dyDescent="0.25">
      <c r="E122" s="121"/>
      <c r="F122" s="121"/>
      <c r="G122" s="121"/>
    </row>
    <row r="123" spans="5:89" ht="10.5" customHeight="1" x14ac:dyDescent="0.25">
      <c r="E123" s="121"/>
      <c r="F123" s="121"/>
      <c r="G123" s="121"/>
      <c r="J123" s="25"/>
      <c r="K123" s="25"/>
      <c r="BM123" s="242" t="s">
        <v>161</v>
      </c>
      <c r="BN123" s="243"/>
      <c r="BO123" s="243"/>
      <c r="BP123" s="243"/>
      <c r="BQ123" s="243"/>
      <c r="BR123" s="243"/>
      <c r="BS123" s="243"/>
      <c r="BT123" s="243"/>
      <c r="BU123" s="243"/>
      <c r="BV123" s="243"/>
      <c r="BW123" s="243"/>
      <c r="BX123" s="243"/>
      <c r="BY123" s="243"/>
      <c r="BZ123" s="243"/>
      <c r="CA123" s="243"/>
      <c r="CB123" s="243"/>
      <c r="CC123" s="243"/>
      <c r="CD123" s="243"/>
      <c r="CE123" s="243"/>
      <c r="CF123" s="243"/>
      <c r="CG123" s="243"/>
      <c r="CH123" s="243"/>
      <c r="CI123" s="243"/>
      <c r="CJ123" s="243"/>
      <c r="CK123" s="244"/>
    </row>
    <row r="124" spans="5:89" ht="10.5" customHeight="1" x14ac:dyDescent="0.25">
      <c r="E124" s="121"/>
      <c r="F124" s="121"/>
      <c r="G124" s="121"/>
      <c r="J124" s="120"/>
      <c r="K124" s="120"/>
      <c r="BM124" s="245"/>
      <c r="BN124" s="246"/>
      <c r="BO124" s="246"/>
      <c r="BP124" s="246"/>
      <c r="BQ124" s="246"/>
      <c r="BR124" s="246"/>
      <c r="BS124" s="246"/>
      <c r="BT124" s="246"/>
      <c r="BU124" s="246"/>
      <c r="BV124" s="246"/>
      <c r="BW124" s="246"/>
      <c r="BX124" s="246"/>
      <c r="BY124" s="246"/>
      <c r="BZ124" s="246"/>
      <c r="CA124" s="246"/>
      <c r="CB124" s="246"/>
      <c r="CC124" s="246"/>
      <c r="CD124" s="246"/>
      <c r="CE124" s="246"/>
      <c r="CF124" s="246"/>
      <c r="CG124" s="246"/>
      <c r="CH124" s="246"/>
      <c r="CI124" s="246"/>
      <c r="CJ124" s="246"/>
      <c r="CK124" s="247"/>
    </row>
    <row r="125" spans="5:89" ht="10.5" customHeight="1" x14ac:dyDescent="0.25">
      <c r="E125" s="121"/>
      <c r="F125" s="241">
        <v>68</v>
      </c>
      <c r="G125" s="241"/>
      <c r="I125" s="122" t="str">
        <f>DEC2BIN(F125,8)</f>
        <v>01000100</v>
      </c>
      <c r="J125" s="123" t="s">
        <v>152</v>
      </c>
      <c r="K125" s="124" t="s">
        <v>152</v>
      </c>
      <c r="X125" s="146"/>
      <c r="AE125" s="1" t="s">
        <v>162</v>
      </c>
      <c r="AO125" s="125" t="str">
        <f>BIN2HEX(I125,2)</f>
        <v>44</v>
      </c>
      <c r="AP125" s="125" t="str">
        <f>CONCATENATE(BIN2HEX(0,1),BIN2HEX(0,1))</f>
        <v>00</v>
      </c>
      <c r="BA125" s="1" t="str">
        <f>AO125</f>
        <v>44</v>
      </c>
      <c r="BB125" s="1" t="str">
        <f>AP125</f>
        <v>00</v>
      </c>
      <c r="BC125" s="1">
        <f>AQ125</f>
        <v>0</v>
      </c>
      <c r="BD125" s="1">
        <f>AS125</f>
        <v>0</v>
      </c>
      <c r="BE125" s="1">
        <f>AU125</f>
        <v>0</v>
      </c>
      <c r="BF125" s="1">
        <f>AW125</f>
        <v>0</v>
      </c>
      <c r="BM125" s="245"/>
      <c r="BN125" s="246"/>
      <c r="BO125" s="246"/>
      <c r="BP125" s="246"/>
      <c r="BQ125" s="246"/>
      <c r="BR125" s="246"/>
      <c r="BS125" s="246"/>
      <c r="BT125" s="246"/>
      <c r="BU125" s="246"/>
      <c r="BV125" s="246"/>
      <c r="BW125" s="246"/>
      <c r="BX125" s="246"/>
      <c r="BY125" s="246"/>
      <c r="BZ125" s="246"/>
      <c r="CA125" s="246"/>
      <c r="CB125" s="246"/>
      <c r="CC125" s="246"/>
      <c r="CD125" s="246"/>
      <c r="CE125" s="246"/>
      <c r="CF125" s="246"/>
      <c r="CG125" s="246"/>
      <c r="CH125" s="246"/>
      <c r="CI125" s="246"/>
      <c r="CJ125" s="246"/>
      <c r="CK125" s="247"/>
    </row>
    <row r="126" spans="5:89" ht="10.5" customHeight="1" x14ac:dyDescent="0.25">
      <c r="E126" s="121"/>
      <c r="F126" s="121"/>
      <c r="G126" s="121"/>
      <c r="I126" s="129"/>
      <c r="J126" s="130"/>
      <c r="K126" s="130"/>
      <c r="BM126" s="245"/>
      <c r="BN126" s="246"/>
      <c r="BO126" s="246"/>
      <c r="BP126" s="246"/>
      <c r="BQ126" s="246"/>
      <c r="BR126" s="246"/>
      <c r="BS126" s="246"/>
      <c r="BT126" s="246"/>
      <c r="BU126" s="246"/>
      <c r="BV126" s="246"/>
      <c r="BW126" s="246"/>
      <c r="BX126" s="246"/>
      <c r="BY126" s="246"/>
      <c r="BZ126" s="246"/>
      <c r="CA126" s="246"/>
      <c r="CB126" s="246"/>
      <c r="CC126" s="246"/>
      <c r="CD126" s="246"/>
      <c r="CE126" s="246"/>
      <c r="CF126" s="246"/>
      <c r="CG126" s="246"/>
      <c r="CH126" s="246"/>
      <c r="CI126" s="246"/>
      <c r="CJ126" s="246"/>
      <c r="CK126" s="247"/>
    </row>
    <row r="127" spans="5:89" ht="10.5" customHeight="1" x14ac:dyDescent="0.25">
      <c r="E127" s="121"/>
      <c r="F127" s="121"/>
      <c r="G127" s="121"/>
      <c r="BM127" s="248"/>
      <c r="BN127" s="249"/>
      <c r="BO127" s="249"/>
      <c r="BP127" s="249"/>
      <c r="BQ127" s="249"/>
      <c r="BR127" s="249"/>
      <c r="BS127" s="249"/>
      <c r="BT127" s="249"/>
      <c r="BU127" s="249"/>
      <c r="BV127" s="249"/>
      <c r="BW127" s="249"/>
      <c r="BX127" s="249"/>
      <c r="BY127" s="249"/>
      <c r="BZ127" s="249"/>
      <c r="CA127" s="249"/>
      <c r="CB127" s="249"/>
      <c r="CC127" s="249"/>
      <c r="CD127" s="249"/>
      <c r="CE127" s="249"/>
      <c r="CF127" s="249"/>
      <c r="CG127" s="249"/>
      <c r="CH127" s="249"/>
      <c r="CI127" s="249"/>
      <c r="CJ127" s="249"/>
      <c r="CK127" s="250"/>
    </row>
    <row r="128" spans="5:89" ht="10.5" customHeight="1" x14ac:dyDescent="0.25">
      <c r="E128" s="121"/>
      <c r="F128" s="121"/>
      <c r="G128" s="121"/>
    </row>
    <row r="129" spans="5:89" ht="10.5" customHeight="1" x14ac:dyDescent="0.25">
      <c r="E129" s="121"/>
      <c r="F129" s="121"/>
      <c r="G129" s="121"/>
    </row>
    <row r="130" spans="5:89" ht="10.5" customHeight="1" x14ac:dyDescent="0.25">
      <c r="E130" s="121"/>
      <c r="F130" s="121"/>
      <c r="G130" s="121"/>
      <c r="J130" s="25"/>
      <c r="K130" s="25"/>
      <c r="BM130" s="242" t="s">
        <v>163</v>
      </c>
      <c r="BN130" s="243"/>
      <c r="BO130" s="243"/>
      <c r="BP130" s="243"/>
      <c r="BQ130" s="243"/>
      <c r="BR130" s="243"/>
      <c r="BS130" s="243"/>
      <c r="BT130" s="243"/>
      <c r="BU130" s="243"/>
      <c r="BV130" s="243"/>
      <c r="BW130" s="243"/>
      <c r="BX130" s="243"/>
      <c r="BY130" s="243"/>
      <c r="BZ130" s="243"/>
      <c r="CA130" s="243"/>
      <c r="CB130" s="243"/>
      <c r="CC130" s="243"/>
      <c r="CD130" s="243"/>
      <c r="CE130" s="243"/>
      <c r="CF130" s="243"/>
      <c r="CG130" s="243"/>
      <c r="CH130" s="243"/>
      <c r="CI130" s="243"/>
      <c r="CJ130" s="243"/>
      <c r="CK130" s="244"/>
    </row>
    <row r="131" spans="5:89" ht="10.5" customHeight="1" x14ac:dyDescent="0.25">
      <c r="E131" s="121"/>
      <c r="F131" s="121"/>
      <c r="G131" s="121"/>
      <c r="J131" s="120"/>
      <c r="K131" s="120"/>
      <c r="BM131" s="245"/>
      <c r="BN131" s="246"/>
      <c r="BO131" s="246"/>
      <c r="BP131" s="246"/>
      <c r="BQ131" s="246"/>
      <c r="BR131" s="246"/>
      <c r="BS131" s="246"/>
      <c r="BT131" s="246"/>
      <c r="BU131" s="246"/>
      <c r="BV131" s="246"/>
      <c r="BW131" s="246"/>
      <c r="BX131" s="246"/>
      <c r="BY131" s="246"/>
      <c r="BZ131" s="246"/>
      <c r="CA131" s="246"/>
      <c r="CB131" s="246"/>
      <c r="CC131" s="246"/>
      <c r="CD131" s="246"/>
      <c r="CE131" s="246"/>
      <c r="CF131" s="246"/>
      <c r="CG131" s="246"/>
      <c r="CH131" s="246"/>
      <c r="CI131" s="246"/>
      <c r="CJ131" s="246"/>
      <c r="CK131" s="247"/>
    </row>
    <row r="132" spans="5:89" ht="10.5" customHeight="1" x14ac:dyDescent="0.25">
      <c r="E132" s="121"/>
      <c r="F132" s="241">
        <v>69</v>
      </c>
      <c r="G132" s="241"/>
      <c r="I132" s="122" t="str">
        <f>DEC2BIN(F132,8)</f>
        <v>01000101</v>
      </c>
      <c r="J132" s="123" t="s">
        <v>152</v>
      </c>
      <c r="K132" s="124" t="s">
        <v>152</v>
      </c>
      <c r="X132" s="146"/>
      <c r="AE132" s="1" t="s">
        <v>164</v>
      </c>
      <c r="AO132" s="125" t="str">
        <f>BIN2HEX(I132,2)</f>
        <v>45</v>
      </c>
      <c r="AP132" s="125" t="str">
        <f>CONCATENATE(BIN2HEX(0,1),BIN2HEX(0,1))</f>
        <v>00</v>
      </c>
      <c r="BM132" s="245"/>
      <c r="BN132" s="246"/>
      <c r="BO132" s="246"/>
      <c r="BP132" s="246"/>
      <c r="BQ132" s="246"/>
      <c r="BR132" s="246"/>
      <c r="BS132" s="246"/>
      <c r="BT132" s="246"/>
      <c r="BU132" s="246"/>
      <c r="BV132" s="246"/>
      <c r="BW132" s="246"/>
      <c r="BX132" s="246"/>
      <c r="BY132" s="246"/>
      <c r="BZ132" s="246"/>
      <c r="CA132" s="246"/>
      <c r="CB132" s="246"/>
      <c r="CC132" s="246"/>
      <c r="CD132" s="246"/>
      <c r="CE132" s="246"/>
      <c r="CF132" s="246"/>
      <c r="CG132" s="246"/>
      <c r="CH132" s="246"/>
      <c r="CI132" s="246"/>
      <c r="CJ132" s="246"/>
      <c r="CK132" s="247"/>
    </row>
    <row r="133" spans="5:89" ht="10.5" customHeight="1" x14ac:dyDescent="0.25">
      <c r="E133" s="121"/>
      <c r="F133" s="121"/>
      <c r="G133" s="121"/>
      <c r="I133" s="129"/>
      <c r="J133" s="130"/>
      <c r="K133" s="130"/>
      <c r="BM133" s="245"/>
      <c r="BN133" s="246"/>
      <c r="BO133" s="246"/>
      <c r="BP133" s="246"/>
      <c r="BQ133" s="246"/>
      <c r="BR133" s="246"/>
      <c r="BS133" s="246"/>
      <c r="BT133" s="246"/>
      <c r="BU133" s="246"/>
      <c r="BV133" s="246"/>
      <c r="BW133" s="246"/>
      <c r="BX133" s="246"/>
      <c r="BY133" s="246"/>
      <c r="BZ133" s="246"/>
      <c r="CA133" s="246"/>
      <c r="CB133" s="246"/>
      <c r="CC133" s="246"/>
      <c r="CD133" s="246"/>
      <c r="CE133" s="246"/>
      <c r="CF133" s="246"/>
      <c r="CG133" s="246"/>
      <c r="CH133" s="246"/>
      <c r="CI133" s="246"/>
      <c r="CJ133" s="246"/>
      <c r="CK133" s="247"/>
    </row>
    <row r="134" spans="5:89" ht="10.5" customHeight="1" x14ac:dyDescent="0.25">
      <c r="E134" s="121"/>
      <c r="F134" s="121"/>
      <c r="G134" s="121"/>
      <c r="I134" s="129"/>
      <c r="L134" s="130"/>
      <c r="M134" s="130"/>
      <c r="N134" s="130"/>
      <c r="O134" s="130"/>
      <c r="P134" s="130"/>
      <c r="Q134" s="130"/>
      <c r="R134" s="130"/>
      <c r="S134" s="130"/>
      <c r="T134" s="130"/>
      <c r="U134" s="130"/>
      <c r="V134" s="130"/>
      <c r="W134" s="130"/>
      <c r="X134" s="130"/>
      <c r="Y134" s="130"/>
      <c r="BM134" s="245"/>
      <c r="BN134" s="246"/>
      <c r="BO134" s="246"/>
      <c r="BP134" s="246"/>
      <c r="BQ134" s="246"/>
      <c r="BR134" s="246"/>
      <c r="BS134" s="246"/>
      <c r="BT134" s="246"/>
      <c r="BU134" s="246"/>
      <c r="BV134" s="246"/>
      <c r="BW134" s="246"/>
      <c r="BX134" s="246"/>
      <c r="BY134" s="246"/>
      <c r="BZ134" s="246"/>
      <c r="CA134" s="246"/>
      <c r="CB134" s="246"/>
      <c r="CC134" s="246"/>
      <c r="CD134" s="246"/>
      <c r="CE134" s="246"/>
      <c r="CF134" s="246"/>
      <c r="CG134" s="246"/>
      <c r="CH134" s="246"/>
      <c r="CI134" s="246"/>
      <c r="CJ134" s="246"/>
      <c r="CK134" s="247"/>
    </row>
    <row r="135" spans="5:89" ht="10.5" customHeight="1" x14ac:dyDescent="0.25">
      <c r="E135" s="121"/>
      <c r="F135" s="121"/>
      <c r="G135" s="121"/>
      <c r="BM135" s="248"/>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249"/>
      <c r="CK135" s="250"/>
    </row>
    <row r="136" spans="5:89" ht="10.5" customHeight="1" x14ac:dyDescent="0.25">
      <c r="E136" s="121"/>
      <c r="F136" s="121"/>
      <c r="G136" s="121"/>
    </row>
    <row r="137" spans="5:89" ht="10.5" customHeight="1" x14ac:dyDescent="0.25">
      <c r="E137" s="121"/>
      <c r="F137" s="121"/>
      <c r="G137" s="121"/>
    </row>
    <row r="138" spans="5:89" ht="10.5" customHeight="1" x14ac:dyDescent="0.25">
      <c r="E138" s="121"/>
      <c r="F138" s="121"/>
      <c r="G138" s="121"/>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row>
    <row r="139" spans="5:89" ht="10.5" customHeight="1" x14ac:dyDescent="0.25">
      <c r="E139" s="121"/>
      <c r="F139" s="121"/>
      <c r="G139" s="121"/>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row>
    <row r="140" spans="5:89" ht="10.5" customHeight="1" x14ac:dyDescent="0.25">
      <c r="E140" s="121"/>
      <c r="F140" s="121"/>
      <c r="G140" s="121"/>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row>
    <row r="141" spans="5:89" ht="10.5" customHeight="1" x14ac:dyDescent="0.25">
      <c r="E141" s="121"/>
      <c r="F141" s="121"/>
      <c r="G141" s="121"/>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row>
    <row r="142" spans="5:89" ht="41.25" customHeight="1" x14ac:dyDescent="0.25">
      <c r="E142" s="121"/>
      <c r="F142" s="121"/>
      <c r="G142" s="121"/>
      <c r="I142" s="1" t="s">
        <v>9</v>
      </c>
      <c r="BM142" s="274" t="s">
        <v>165</v>
      </c>
      <c r="BN142" s="275"/>
      <c r="BO142" s="275"/>
      <c r="BP142" s="275"/>
      <c r="BQ142" s="275"/>
      <c r="BR142" s="275"/>
      <c r="BS142" s="275"/>
      <c r="BT142" s="275"/>
      <c r="BU142" s="275"/>
      <c r="BV142" s="275"/>
      <c r="BW142" s="275"/>
      <c r="BX142" s="275"/>
      <c r="BY142" s="275"/>
      <c r="BZ142" s="275"/>
      <c r="CA142" s="275"/>
      <c r="CB142" s="275"/>
      <c r="CC142" s="275"/>
      <c r="CD142" s="275"/>
      <c r="CE142" s="275"/>
      <c r="CF142" s="275"/>
      <c r="CG142" s="275"/>
      <c r="CH142" s="275"/>
      <c r="CI142" s="275"/>
      <c r="CJ142" s="275"/>
      <c r="CK142" s="276"/>
    </row>
    <row r="143" spans="5:89" ht="10.5" customHeight="1" x14ac:dyDescent="0.25">
      <c r="E143" s="121"/>
      <c r="F143" s="121"/>
      <c r="G143" s="121"/>
    </row>
    <row r="144" spans="5:89" ht="10.5" customHeight="1" x14ac:dyDescent="0.25">
      <c r="E144" s="121"/>
      <c r="F144" s="121"/>
      <c r="G144" s="121"/>
      <c r="J144" s="120"/>
      <c r="K144" s="120"/>
      <c r="BM144" s="242" t="s">
        <v>166</v>
      </c>
      <c r="BN144" s="243"/>
      <c r="BO144" s="243"/>
      <c r="BP144" s="243"/>
      <c r="BQ144" s="243"/>
      <c r="BR144" s="243"/>
      <c r="BS144" s="243"/>
      <c r="BT144" s="243"/>
      <c r="BU144" s="243"/>
      <c r="BV144" s="243"/>
      <c r="BW144" s="243"/>
      <c r="BX144" s="243"/>
      <c r="BY144" s="243"/>
      <c r="BZ144" s="243"/>
      <c r="CA144" s="243"/>
      <c r="CB144" s="243"/>
      <c r="CC144" s="243"/>
      <c r="CD144" s="243"/>
      <c r="CE144" s="243"/>
      <c r="CF144" s="243"/>
      <c r="CG144" s="243"/>
      <c r="CH144" s="243"/>
      <c r="CI144" s="243"/>
      <c r="CJ144" s="243"/>
      <c r="CK144" s="244"/>
    </row>
    <row r="145" spans="5:89" ht="10.5" customHeight="1" x14ac:dyDescent="0.25">
      <c r="E145" s="45"/>
      <c r="F145" s="241">
        <v>70</v>
      </c>
      <c r="G145" s="241"/>
      <c r="I145" s="122" t="str">
        <f>DEC2BIN(F145,8)</f>
        <v>01000110</v>
      </c>
      <c r="J145" s="123" t="s">
        <v>152</v>
      </c>
      <c r="K145" s="124" t="s">
        <v>152</v>
      </c>
      <c r="X145" s="146"/>
      <c r="AE145" s="1" t="s">
        <v>167</v>
      </c>
      <c r="AO145" s="125" t="str">
        <f>BIN2HEX(I145,2)</f>
        <v>46</v>
      </c>
      <c r="AP145" s="125" t="str">
        <f>CONCATENATE(BIN2HEX(0,1),BIN2HEX(0,1))</f>
        <v>00</v>
      </c>
      <c r="BM145" s="245"/>
      <c r="BN145" s="246"/>
      <c r="BO145" s="246"/>
      <c r="BP145" s="246"/>
      <c r="BQ145" s="246"/>
      <c r="BR145" s="246"/>
      <c r="BS145" s="246"/>
      <c r="BT145" s="246"/>
      <c r="BU145" s="246"/>
      <c r="BV145" s="246"/>
      <c r="BW145" s="246"/>
      <c r="BX145" s="246"/>
      <c r="BY145" s="246"/>
      <c r="BZ145" s="246"/>
      <c r="CA145" s="246"/>
      <c r="CB145" s="246"/>
      <c r="CC145" s="246"/>
      <c r="CD145" s="246"/>
      <c r="CE145" s="246"/>
      <c r="CF145" s="246"/>
      <c r="CG145" s="246"/>
      <c r="CH145" s="246"/>
      <c r="CI145" s="246"/>
      <c r="CJ145" s="246"/>
      <c r="CK145" s="247"/>
    </row>
    <row r="146" spans="5:89" ht="10.5" customHeight="1" x14ac:dyDescent="0.25">
      <c r="E146" s="45"/>
      <c r="F146" s="45"/>
      <c r="G146" s="45"/>
      <c r="I146" s="129"/>
      <c r="J146" s="130"/>
      <c r="K146" s="130"/>
      <c r="BM146" s="248"/>
      <c r="BN146" s="249"/>
      <c r="BO146" s="249"/>
      <c r="BP146" s="249"/>
      <c r="BQ146" s="249"/>
      <c r="BR146" s="249"/>
      <c r="BS146" s="249"/>
      <c r="BT146" s="249"/>
      <c r="BU146" s="249"/>
      <c r="BV146" s="249"/>
      <c r="BW146" s="249"/>
      <c r="BX146" s="249"/>
      <c r="BY146" s="249"/>
      <c r="BZ146" s="249"/>
      <c r="CA146" s="249"/>
      <c r="CB146" s="249"/>
      <c r="CC146" s="249"/>
      <c r="CD146" s="249"/>
      <c r="CE146" s="249"/>
      <c r="CF146" s="249"/>
      <c r="CG146" s="249"/>
      <c r="CH146" s="249"/>
      <c r="CI146" s="249"/>
      <c r="CJ146" s="249"/>
      <c r="CK146" s="250"/>
    </row>
    <row r="147" spans="5:89" ht="10.5" customHeight="1" x14ac:dyDescent="0.25">
      <c r="E147" s="45"/>
      <c r="F147" s="45"/>
      <c r="G147" s="45"/>
    </row>
    <row r="148" spans="5:89" ht="10.5" customHeight="1" x14ac:dyDescent="0.25">
      <c r="E148" s="45"/>
      <c r="F148" s="45"/>
      <c r="G148" s="45"/>
    </row>
    <row r="149" spans="5:89" ht="10.5" customHeight="1" x14ac:dyDescent="0.25">
      <c r="E149" s="45"/>
      <c r="F149" s="45"/>
      <c r="G149" s="45"/>
      <c r="J149" s="120"/>
      <c r="K149" s="120"/>
      <c r="BM149" s="242" t="s">
        <v>168</v>
      </c>
      <c r="BN149" s="243"/>
      <c r="BO149" s="243"/>
      <c r="BP149" s="243"/>
      <c r="BQ149" s="243"/>
      <c r="BR149" s="243"/>
      <c r="BS149" s="243"/>
      <c r="BT149" s="243"/>
      <c r="BU149" s="243"/>
      <c r="BV149" s="243"/>
      <c r="BW149" s="243"/>
      <c r="BX149" s="243"/>
      <c r="BY149" s="243"/>
      <c r="BZ149" s="243"/>
      <c r="CA149" s="243"/>
      <c r="CB149" s="243"/>
      <c r="CC149" s="243"/>
      <c r="CD149" s="243"/>
      <c r="CE149" s="243"/>
      <c r="CF149" s="243"/>
      <c r="CG149" s="243"/>
      <c r="CH149" s="243"/>
      <c r="CI149" s="243"/>
      <c r="CJ149" s="243"/>
      <c r="CK149" s="244"/>
    </row>
    <row r="150" spans="5:89" ht="10.5" customHeight="1" x14ac:dyDescent="0.25">
      <c r="E150" s="45"/>
      <c r="F150" s="241">
        <v>71</v>
      </c>
      <c r="G150" s="241"/>
      <c r="I150" s="122" t="str">
        <f>DEC2BIN(F150,8)</f>
        <v>01000111</v>
      </c>
      <c r="J150" s="123" t="s">
        <v>152</v>
      </c>
      <c r="K150" s="124" t="s">
        <v>152</v>
      </c>
      <c r="X150" s="146"/>
      <c r="AE150" s="1" t="s">
        <v>169</v>
      </c>
      <c r="AO150" s="125" t="str">
        <f>BIN2HEX(I150,2)</f>
        <v>47</v>
      </c>
      <c r="AP150" s="125" t="str">
        <f>CONCATENATE(BIN2HEX(0,1),BIN2HEX(0,1))</f>
        <v>00</v>
      </c>
      <c r="BM150" s="245"/>
      <c r="BN150" s="246"/>
      <c r="BO150" s="246"/>
      <c r="BP150" s="246"/>
      <c r="BQ150" s="246"/>
      <c r="BR150" s="246"/>
      <c r="BS150" s="246"/>
      <c r="BT150" s="246"/>
      <c r="BU150" s="246"/>
      <c r="BV150" s="246"/>
      <c r="BW150" s="246"/>
      <c r="BX150" s="246"/>
      <c r="BY150" s="246"/>
      <c r="BZ150" s="246"/>
      <c r="CA150" s="246"/>
      <c r="CB150" s="246"/>
      <c r="CC150" s="246"/>
      <c r="CD150" s="246"/>
      <c r="CE150" s="246"/>
      <c r="CF150" s="246"/>
      <c r="CG150" s="246"/>
      <c r="CH150" s="246"/>
      <c r="CI150" s="246"/>
      <c r="CJ150" s="246"/>
      <c r="CK150" s="247"/>
    </row>
    <row r="151" spans="5:89" ht="10.5" customHeight="1" x14ac:dyDescent="0.25">
      <c r="E151" s="45"/>
      <c r="F151" s="45"/>
      <c r="G151" s="45"/>
      <c r="I151" s="129"/>
      <c r="J151" s="130"/>
      <c r="K151" s="130"/>
      <c r="BM151" s="245"/>
      <c r="BN151" s="246"/>
      <c r="BO151" s="246"/>
      <c r="BP151" s="246"/>
      <c r="BQ151" s="246"/>
      <c r="BR151" s="246"/>
      <c r="BS151" s="246"/>
      <c r="BT151" s="246"/>
      <c r="BU151" s="246"/>
      <c r="BV151" s="246"/>
      <c r="BW151" s="246"/>
      <c r="BX151" s="246"/>
      <c r="BY151" s="246"/>
      <c r="BZ151" s="246"/>
      <c r="CA151" s="246"/>
      <c r="CB151" s="246"/>
      <c r="CC151" s="246"/>
      <c r="CD151" s="246"/>
      <c r="CE151" s="246"/>
      <c r="CF151" s="246"/>
      <c r="CG151" s="246"/>
      <c r="CH151" s="246"/>
      <c r="CI151" s="246"/>
      <c r="CJ151" s="246"/>
      <c r="CK151" s="247"/>
    </row>
    <row r="152" spans="5:89" ht="10.5" customHeight="1" x14ac:dyDescent="0.25">
      <c r="E152" s="45"/>
      <c r="F152" s="45"/>
      <c r="G152" s="45"/>
      <c r="BM152" s="248"/>
      <c r="BN152" s="249"/>
      <c r="BO152" s="249"/>
      <c r="BP152" s="249"/>
      <c r="BQ152" s="249"/>
      <c r="BR152" s="249"/>
      <c r="BS152" s="249"/>
      <c r="BT152" s="249"/>
      <c r="BU152" s="249"/>
      <c r="BV152" s="249"/>
      <c r="BW152" s="249"/>
      <c r="BX152" s="249"/>
      <c r="BY152" s="249"/>
      <c r="BZ152" s="249"/>
      <c r="CA152" s="249"/>
      <c r="CB152" s="249"/>
      <c r="CC152" s="249"/>
      <c r="CD152" s="249"/>
      <c r="CE152" s="249"/>
      <c r="CF152" s="249"/>
      <c r="CG152" s="249"/>
      <c r="CH152" s="249"/>
      <c r="CI152" s="249"/>
      <c r="CJ152" s="249"/>
      <c r="CK152" s="250"/>
    </row>
    <row r="153" spans="5:89" ht="10.5" customHeight="1" x14ac:dyDescent="0.25">
      <c r="E153" s="45"/>
      <c r="F153" s="45"/>
      <c r="G153" s="45"/>
    </row>
    <row r="154" spans="5:89" ht="10.5" customHeight="1" x14ac:dyDescent="0.25">
      <c r="E154" s="45"/>
      <c r="F154" s="45"/>
      <c r="G154" s="45"/>
      <c r="I154" s="1" t="s">
        <v>170</v>
      </c>
    </row>
    <row r="155" spans="5:89" ht="10.5" customHeight="1" x14ac:dyDescent="0.25">
      <c r="E155" s="45"/>
      <c r="F155" s="45"/>
      <c r="G155" s="45"/>
    </row>
    <row r="156" spans="5:89" ht="10.5" customHeight="1" x14ac:dyDescent="0.25">
      <c r="E156" s="45"/>
      <c r="F156" s="45"/>
      <c r="G156" s="45"/>
    </row>
    <row r="157" spans="5:89" ht="10.5" customHeight="1" x14ac:dyDescent="0.25">
      <c r="E157" s="45"/>
      <c r="F157" s="45"/>
      <c r="G157" s="45"/>
    </row>
    <row r="158" spans="5:89" ht="10.5" customHeight="1" x14ac:dyDescent="0.25">
      <c r="E158" s="45"/>
      <c r="F158" s="45"/>
      <c r="G158" s="45"/>
    </row>
    <row r="159" spans="5:89" ht="10.5" customHeight="1" x14ac:dyDescent="0.25">
      <c r="E159" s="45"/>
      <c r="F159" s="45"/>
      <c r="G159" s="45"/>
      <c r="J159" s="120"/>
      <c r="K159" s="120"/>
      <c r="BM159" s="242" t="s">
        <v>171</v>
      </c>
      <c r="BN159" s="243"/>
      <c r="BO159" s="243"/>
      <c r="BP159" s="243"/>
      <c r="BQ159" s="243"/>
      <c r="BR159" s="243"/>
      <c r="BS159" s="243"/>
      <c r="BT159" s="243"/>
      <c r="BU159" s="243"/>
      <c r="BV159" s="243"/>
      <c r="BW159" s="243"/>
      <c r="BX159" s="243"/>
      <c r="BY159" s="243"/>
      <c r="BZ159" s="243"/>
      <c r="CA159" s="243"/>
      <c r="CB159" s="243"/>
      <c r="CC159" s="243"/>
      <c r="CD159" s="243"/>
      <c r="CE159" s="243"/>
      <c r="CF159" s="243"/>
      <c r="CG159" s="243"/>
      <c r="CH159" s="243"/>
      <c r="CI159" s="243"/>
      <c r="CJ159" s="243"/>
      <c r="CK159" s="244"/>
    </row>
    <row r="160" spans="5:89" ht="10.5" customHeight="1" x14ac:dyDescent="0.25">
      <c r="E160" s="45"/>
      <c r="F160" s="241">
        <v>2</v>
      </c>
      <c r="G160" s="241"/>
      <c r="I160" s="122" t="str">
        <f>DEC2BIN(F160,8)</f>
        <v>00000010</v>
      </c>
      <c r="J160" s="123" t="s">
        <v>152</v>
      </c>
      <c r="K160" s="124" t="s">
        <v>152</v>
      </c>
      <c r="X160" s="146"/>
      <c r="AE160" s="112" t="s">
        <v>172</v>
      </c>
      <c r="AO160" s="125" t="str">
        <f>BIN2HEX(I160,2)</f>
        <v>02</v>
      </c>
      <c r="AP160" s="125" t="str">
        <f>CONCATENATE(BIN2HEX(0,1),BIN2HEX(0,1))</f>
        <v>00</v>
      </c>
      <c r="BM160" s="245"/>
      <c r="BN160" s="246"/>
      <c r="BO160" s="246"/>
      <c r="BP160" s="246"/>
      <c r="BQ160" s="246"/>
      <c r="BR160" s="246"/>
      <c r="BS160" s="246"/>
      <c r="BT160" s="246"/>
      <c r="BU160" s="246"/>
      <c r="BV160" s="246"/>
      <c r="BW160" s="246"/>
      <c r="BX160" s="246"/>
      <c r="BY160" s="246"/>
      <c r="BZ160" s="246"/>
      <c r="CA160" s="246"/>
      <c r="CB160" s="246"/>
      <c r="CC160" s="246"/>
      <c r="CD160" s="246"/>
      <c r="CE160" s="246"/>
      <c r="CF160" s="246"/>
      <c r="CG160" s="246"/>
      <c r="CH160" s="246"/>
      <c r="CI160" s="246"/>
      <c r="CJ160" s="246"/>
      <c r="CK160" s="247"/>
    </row>
    <row r="161" spans="5:89" ht="10.5" customHeight="1" x14ac:dyDescent="0.25">
      <c r="E161" s="45"/>
      <c r="F161" s="45"/>
      <c r="G161" s="45"/>
      <c r="I161" s="129"/>
      <c r="J161" s="130"/>
      <c r="K161" s="130"/>
      <c r="BM161" s="245"/>
      <c r="BN161" s="246"/>
      <c r="BO161" s="246"/>
      <c r="BP161" s="246"/>
      <c r="BQ161" s="246"/>
      <c r="BR161" s="246"/>
      <c r="BS161" s="246"/>
      <c r="BT161" s="246"/>
      <c r="BU161" s="246"/>
      <c r="BV161" s="246"/>
      <c r="BW161" s="246"/>
      <c r="BX161" s="246"/>
      <c r="BY161" s="246"/>
      <c r="BZ161" s="246"/>
      <c r="CA161" s="246"/>
      <c r="CB161" s="246"/>
      <c r="CC161" s="246"/>
      <c r="CD161" s="246"/>
      <c r="CE161" s="246"/>
      <c r="CF161" s="246"/>
      <c r="CG161" s="246"/>
      <c r="CH161" s="246"/>
      <c r="CI161" s="246"/>
      <c r="CJ161" s="246"/>
      <c r="CK161" s="247"/>
    </row>
    <row r="162" spans="5:89" ht="10.5" customHeight="1" x14ac:dyDescent="0.25">
      <c r="E162" s="45"/>
      <c r="F162" s="45"/>
      <c r="G162" s="45"/>
      <c r="BM162" s="248"/>
      <c r="BN162" s="249"/>
      <c r="BO162" s="249"/>
      <c r="BP162" s="249"/>
      <c r="BQ162" s="249"/>
      <c r="BR162" s="249"/>
      <c r="BS162" s="249"/>
      <c r="BT162" s="249"/>
      <c r="BU162" s="249"/>
      <c r="BV162" s="249"/>
      <c r="BW162" s="249"/>
      <c r="BX162" s="249"/>
      <c r="BY162" s="249"/>
      <c r="BZ162" s="249"/>
      <c r="CA162" s="249"/>
      <c r="CB162" s="249"/>
      <c r="CC162" s="249"/>
      <c r="CD162" s="249"/>
      <c r="CE162" s="249"/>
      <c r="CF162" s="249"/>
      <c r="CG162" s="249"/>
      <c r="CH162" s="249"/>
      <c r="CI162" s="249"/>
      <c r="CJ162" s="249"/>
      <c r="CK162" s="250"/>
    </row>
    <row r="163" spans="5:89" ht="10.5" customHeight="1" x14ac:dyDescent="0.25">
      <c r="E163" s="45"/>
      <c r="F163" s="45"/>
      <c r="G163" s="45"/>
    </row>
    <row r="164" spans="5:89" ht="10.5" customHeight="1" x14ac:dyDescent="0.25">
      <c r="E164" s="45"/>
      <c r="F164" s="45"/>
      <c r="G164" s="45"/>
    </row>
    <row r="165" spans="5:89" ht="10.5" customHeight="1" x14ac:dyDescent="0.25">
      <c r="E165" s="45"/>
      <c r="F165" s="45"/>
      <c r="G165" s="45"/>
      <c r="J165" s="120"/>
      <c r="K165" s="120"/>
      <c r="BM165" s="242" t="s">
        <v>173</v>
      </c>
      <c r="BN165" s="243"/>
      <c r="BO165" s="243"/>
      <c r="BP165" s="243"/>
      <c r="BQ165" s="243"/>
      <c r="BR165" s="243"/>
      <c r="BS165" s="243"/>
      <c r="BT165" s="243"/>
      <c r="BU165" s="243"/>
      <c r="BV165" s="243"/>
      <c r="BW165" s="243"/>
      <c r="BX165" s="243"/>
      <c r="BY165" s="243"/>
      <c r="BZ165" s="243"/>
      <c r="CA165" s="243"/>
      <c r="CB165" s="243"/>
      <c r="CC165" s="243"/>
      <c r="CD165" s="243"/>
      <c r="CE165" s="243"/>
      <c r="CF165" s="243"/>
      <c r="CG165" s="243"/>
      <c r="CH165" s="243"/>
      <c r="CI165" s="243"/>
      <c r="CJ165" s="243"/>
      <c r="CK165" s="244"/>
    </row>
    <row r="166" spans="5:89" ht="10.5" customHeight="1" x14ac:dyDescent="0.25">
      <c r="E166" s="45"/>
      <c r="F166" s="241">
        <v>3</v>
      </c>
      <c r="G166" s="241"/>
      <c r="I166" s="122" t="str">
        <f>DEC2BIN(F166,8)</f>
        <v>00000011</v>
      </c>
      <c r="J166" s="123" t="s">
        <v>152</v>
      </c>
      <c r="K166" s="124" t="s">
        <v>152</v>
      </c>
      <c r="X166" s="146"/>
      <c r="AE166" s="112" t="s">
        <v>174</v>
      </c>
      <c r="AO166" s="125" t="str">
        <f>BIN2HEX(I166,2)</f>
        <v>03</v>
      </c>
      <c r="AP166" s="125" t="str">
        <f>CONCATENATE(BIN2HEX(0,1),BIN2HEX(0,1))</f>
        <v>00</v>
      </c>
      <c r="BM166" s="245"/>
      <c r="BN166" s="246"/>
      <c r="BO166" s="246"/>
      <c r="BP166" s="246"/>
      <c r="BQ166" s="246"/>
      <c r="BR166" s="246"/>
      <c r="BS166" s="246"/>
      <c r="BT166" s="246"/>
      <c r="BU166" s="246"/>
      <c r="BV166" s="246"/>
      <c r="BW166" s="246"/>
      <c r="BX166" s="246"/>
      <c r="BY166" s="246"/>
      <c r="BZ166" s="246"/>
      <c r="CA166" s="246"/>
      <c r="CB166" s="246"/>
      <c r="CC166" s="246"/>
      <c r="CD166" s="246"/>
      <c r="CE166" s="246"/>
      <c r="CF166" s="246"/>
      <c r="CG166" s="246"/>
      <c r="CH166" s="246"/>
      <c r="CI166" s="246"/>
      <c r="CJ166" s="246"/>
      <c r="CK166" s="247"/>
    </row>
    <row r="167" spans="5:89" ht="10.5" customHeight="1" x14ac:dyDescent="0.25">
      <c r="E167" s="45"/>
      <c r="F167" s="45"/>
      <c r="G167" s="45"/>
      <c r="I167" s="129"/>
      <c r="J167" s="130"/>
      <c r="K167" s="130"/>
      <c r="BM167" s="245"/>
      <c r="BN167" s="246"/>
      <c r="BO167" s="246"/>
      <c r="BP167" s="246"/>
      <c r="BQ167" s="246"/>
      <c r="BR167" s="246"/>
      <c r="BS167" s="246"/>
      <c r="BT167" s="246"/>
      <c r="BU167" s="246"/>
      <c r="BV167" s="246"/>
      <c r="BW167" s="246"/>
      <c r="BX167" s="246"/>
      <c r="BY167" s="246"/>
      <c r="BZ167" s="246"/>
      <c r="CA167" s="246"/>
      <c r="CB167" s="246"/>
      <c r="CC167" s="246"/>
      <c r="CD167" s="246"/>
      <c r="CE167" s="246"/>
      <c r="CF167" s="246"/>
      <c r="CG167" s="246"/>
      <c r="CH167" s="246"/>
      <c r="CI167" s="246"/>
      <c r="CJ167" s="246"/>
      <c r="CK167" s="247"/>
    </row>
    <row r="168" spans="5:89" ht="10.5" customHeight="1" x14ac:dyDescent="0.25">
      <c r="E168" s="45"/>
      <c r="F168" s="45"/>
      <c r="G168" s="45"/>
      <c r="BM168" s="248"/>
      <c r="BN168" s="249"/>
      <c r="BO168" s="249"/>
      <c r="BP168" s="249"/>
      <c r="BQ168" s="249"/>
      <c r="BR168" s="249"/>
      <c r="BS168" s="249"/>
      <c r="BT168" s="249"/>
      <c r="BU168" s="249"/>
      <c r="BV168" s="249"/>
      <c r="BW168" s="249"/>
      <c r="BX168" s="249"/>
      <c r="BY168" s="249"/>
      <c r="BZ168" s="249"/>
      <c r="CA168" s="249"/>
      <c r="CB168" s="249"/>
      <c r="CC168" s="249"/>
      <c r="CD168" s="249"/>
      <c r="CE168" s="249"/>
      <c r="CF168" s="249"/>
      <c r="CG168" s="249"/>
      <c r="CH168" s="249"/>
      <c r="CI168" s="249"/>
      <c r="CJ168" s="249"/>
      <c r="CK168" s="250"/>
    </row>
    <row r="169" spans="5:89" ht="10.5" customHeight="1" x14ac:dyDescent="0.25">
      <c r="E169" s="45"/>
      <c r="F169" s="45"/>
      <c r="G169" s="45"/>
    </row>
    <row r="170" spans="5:89" ht="10.5" customHeight="1" x14ac:dyDescent="0.25">
      <c r="E170" s="45"/>
      <c r="F170" s="45"/>
      <c r="G170" s="45"/>
    </row>
    <row r="171" spans="5:89" ht="10.5" customHeight="1" x14ac:dyDescent="0.25">
      <c r="E171" s="45"/>
      <c r="F171" s="45"/>
      <c r="G171" s="45"/>
      <c r="J171" s="120"/>
      <c r="K171" s="120"/>
      <c r="BM171" s="242" t="s">
        <v>175</v>
      </c>
      <c r="BN171" s="243"/>
      <c r="BO171" s="243"/>
      <c r="BP171" s="243"/>
      <c r="BQ171" s="243"/>
      <c r="BR171" s="243"/>
      <c r="BS171" s="243"/>
      <c r="BT171" s="243"/>
      <c r="BU171" s="243"/>
      <c r="BV171" s="243"/>
      <c r="BW171" s="243"/>
      <c r="BX171" s="243"/>
      <c r="BY171" s="243"/>
      <c r="BZ171" s="243"/>
      <c r="CA171" s="243"/>
      <c r="CB171" s="243"/>
      <c r="CC171" s="243"/>
      <c r="CD171" s="243"/>
      <c r="CE171" s="243"/>
      <c r="CF171" s="243"/>
      <c r="CG171" s="243"/>
      <c r="CH171" s="243"/>
      <c r="CI171" s="243"/>
      <c r="CJ171" s="243"/>
      <c r="CK171" s="244"/>
    </row>
    <row r="172" spans="5:89" ht="10.5" customHeight="1" x14ac:dyDescent="0.25">
      <c r="E172" s="45"/>
      <c r="F172" s="241">
        <v>4</v>
      </c>
      <c r="G172" s="241"/>
      <c r="I172" s="122" t="str">
        <f>DEC2BIN(F172,8)</f>
        <v>00000100</v>
      </c>
      <c r="J172" s="123" t="s">
        <v>152</v>
      </c>
      <c r="K172" s="124" t="s">
        <v>152</v>
      </c>
      <c r="X172" s="146"/>
      <c r="AE172" s="112" t="s">
        <v>176</v>
      </c>
      <c r="AO172" s="125" t="str">
        <f>BIN2HEX(I172,2)</f>
        <v>04</v>
      </c>
      <c r="AP172" s="125" t="str">
        <f>CONCATENATE(BIN2HEX(0,1),BIN2HEX(0,1))</f>
        <v>00</v>
      </c>
      <c r="BM172" s="245"/>
      <c r="BN172" s="246"/>
      <c r="BO172" s="246"/>
      <c r="BP172" s="246"/>
      <c r="BQ172" s="246"/>
      <c r="BR172" s="246"/>
      <c r="BS172" s="246"/>
      <c r="BT172" s="246"/>
      <c r="BU172" s="246"/>
      <c r="BV172" s="246"/>
      <c r="BW172" s="246"/>
      <c r="BX172" s="246"/>
      <c r="BY172" s="246"/>
      <c r="BZ172" s="246"/>
      <c r="CA172" s="246"/>
      <c r="CB172" s="246"/>
      <c r="CC172" s="246"/>
      <c r="CD172" s="246"/>
      <c r="CE172" s="246"/>
      <c r="CF172" s="246"/>
      <c r="CG172" s="246"/>
      <c r="CH172" s="246"/>
      <c r="CI172" s="246"/>
      <c r="CJ172" s="246"/>
      <c r="CK172" s="247"/>
    </row>
    <row r="173" spans="5:89" ht="10.5" customHeight="1" x14ac:dyDescent="0.25">
      <c r="E173" s="45"/>
      <c r="F173" s="45"/>
      <c r="G173" s="45"/>
      <c r="I173" s="129"/>
      <c r="J173" s="130"/>
      <c r="K173" s="130"/>
      <c r="BM173" s="245"/>
      <c r="BN173" s="246"/>
      <c r="BO173" s="246"/>
      <c r="BP173" s="246"/>
      <c r="BQ173" s="246"/>
      <c r="BR173" s="246"/>
      <c r="BS173" s="246"/>
      <c r="BT173" s="246"/>
      <c r="BU173" s="246"/>
      <c r="BV173" s="246"/>
      <c r="BW173" s="246"/>
      <c r="BX173" s="246"/>
      <c r="BY173" s="246"/>
      <c r="BZ173" s="246"/>
      <c r="CA173" s="246"/>
      <c r="CB173" s="246"/>
      <c r="CC173" s="246"/>
      <c r="CD173" s="246"/>
      <c r="CE173" s="246"/>
      <c r="CF173" s="246"/>
      <c r="CG173" s="246"/>
      <c r="CH173" s="246"/>
      <c r="CI173" s="246"/>
      <c r="CJ173" s="246"/>
      <c r="CK173" s="247"/>
    </row>
    <row r="174" spans="5:89" ht="10.5" customHeight="1" x14ac:dyDescent="0.25">
      <c r="E174" s="45"/>
      <c r="F174" s="45"/>
      <c r="G174" s="45"/>
      <c r="BM174" s="248"/>
      <c r="BN174" s="249"/>
      <c r="BO174" s="249"/>
      <c r="BP174" s="249"/>
      <c r="BQ174" s="249"/>
      <c r="BR174" s="249"/>
      <c r="BS174" s="249"/>
      <c r="BT174" s="249"/>
      <c r="BU174" s="249"/>
      <c r="BV174" s="249"/>
      <c r="BW174" s="249"/>
      <c r="BX174" s="249"/>
      <c r="BY174" s="249"/>
      <c r="BZ174" s="249"/>
      <c r="CA174" s="249"/>
      <c r="CB174" s="249"/>
      <c r="CC174" s="249"/>
      <c r="CD174" s="249"/>
      <c r="CE174" s="249"/>
      <c r="CF174" s="249"/>
      <c r="CG174" s="249"/>
      <c r="CH174" s="249"/>
      <c r="CI174" s="249"/>
      <c r="CJ174" s="249"/>
      <c r="CK174" s="250"/>
    </row>
    <row r="175" spans="5:89" ht="10.5" customHeight="1" x14ac:dyDescent="0.25">
      <c r="E175" s="45"/>
      <c r="F175" s="45"/>
      <c r="G175" s="45"/>
    </row>
    <row r="176" spans="5:89" ht="10.5" customHeight="1" x14ac:dyDescent="0.25">
      <c r="E176" s="45"/>
      <c r="F176" s="45"/>
      <c r="G176" s="45"/>
    </row>
    <row r="177" spans="5:89" ht="10.5" customHeight="1" x14ac:dyDescent="0.25">
      <c r="E177" s="45"/>
      <c r="F177" s="45"/>
      <c r="G177" s="45"/>
      <c r="J177" s="120"/>
      <c r="K177" s="120"/>
      <c r="BM177" s="242" t="s">
        <v>177</v>
      </c>
      <c r="BN177" s="243"/>
      <c r="BO177" s="243"/>
      <c r="BP177" s="243"/>
      <c r="BQ177" s="243"/>
      <c r="BR177" s="243"/>
      <c r="BS177" s="243"/>
      <c r="BT177" s="243"/>
      <c r="BU177" s="243"/>
      <c r="BV177" s="243"/>
      <c r="BW177" s="243"/>
      <c r="BX177" s="243"/>
      <c r="BY177" s="243"/>
      <c r="BZ177" s="243"/>
      <c r="CA177" s="243"/>
      <c r="CB177" s="243"/>
      <c r="CC177" s="243"/>
      <c r="CD177" s="243"/>
      <c r="CE177" s="243"/>
      <c r="CF177" s="243"/>
      <c r="CG177" s="243"/>
      <c r="CH177" s="243"/>
      <c r="CI177" s="243"/>
      <c r="CJ177" s="243"/>
      <c r="CK177" s="244"/>
    </row>
    <row r="178" spans="5:89" ht="10.5" customHeight="1" x14ac:dyDescent="0.25">
      <c r="E178" s="45"/>
      <c r="F178" s="241">
        <v>72</v>
      </c>
      <c r="G178" s="241"/>
      <c r="I178" s="122" t="str">
        <f>DEC2BIN(F178,8)</f>
        <v>01001000</v>
      </c>
      <c r="J178" s="123" t="s">
        <v>152</v>
      </c>
      <c r="K178" s="124" t="s">
        <v>152</v>
      </c>
      <c r="X178" s="146"/>
      <c r="AE178" s="112" t="s">
        <v>178</v>
      </c>
      <c r="AO178" s="125" t="str">
        <f>BIN2HEX(I178,2)</f>
        <v>48</v>
      </c>
      <c r="AP178" s="125" t="str">
        <f>CONCATENATE(BIN2HEX(0,1),BIN2HEX(0,1))</f>
        <v>00</v>
      </c>
      <c r="BM178" s="245"/>
      <c r="BN178" s="246"/>
      <c r="BO178" s="246"/>
      <c r="BP178" s="246"/>
      <c r="BQ178" s="246"/>
      <c r="BR178" s="246"/>
      <c r="BS178" s="246"/>
      <c r="BT178" s="246"/>
      <c r="BU178" s="246"/>
      <c r="BV178" s="246"/>
      <c r="BW178" s="246"/>
      <c r="BX178" s="246"/>
      <c r="BY178" s="246"/>
      <c r="BZ178" s="246"/>
      <c r="CA178" s="246"/>
      <c r="CB178" s="246"/>
      <c r="CC178" s="246"/>
      <c r="CD178" s="246"/>
      <c r="CE178" s="246"/>
      <c r="CF178" s="246"/>
      <c r="CG178" s="246"/>
      <c r="CH178" s="246"/>
      <c r="CI178" s="246"/>
      <c r="CJ178" s="246"/>
      <c r="CK178" s="247"/>
    </row>
    <row r="179" spans="5:89" ht="10.5" customHeight="1" x14ac:dyDescent="0.25">
      <c r="E179" s="45"/>
      <c r="F179" s="45"/>
      <c r="G179" s="45"/>
      <c r="J179" s="130"/>
      <c r="K179" s="130"/>
      <c r="BM179" s="245"/>
      <c r="BN179" s="246"/>
      <c r="BO179" s="246"/>
      <c r="BP179" s="246"/>
      <c r="BQ179" s="246"/>
      <c r="BR179" s="246"/>
      <c r="BS179" s="246"/>
      <c r="BT179" s="246"/>
      <c r="BU179" s="246"/>
      <c r="BV179" s="246"/>
      <c r="BW179" s="246"/>
      <c r="BX179" s="246"/>
      <c r="BY179" s="246"/>
      <c r="BZ179" s="246"/>
      <c r="CA179" s="246"/>
      <c r="CB179" s="246"/>
      <c r="CC179" s="246"/>
      <c r="CD179" s="246"/>
      <c r="CE179" s="246"/>
      <c r="CF179" s="246"/>
      <c r="CG179" s="246"/>
      <c r="CH179" s="246"/>
      <c r="CI179" s="246"/>
      <c r="CJ179" s="246"/>
      <c r="CK179" s="247"/>
    </row>
    <row r="180" spans="5:89" ht="10.5" customHeight="1" x14ac:dyDescent="0.25">
      <c r="E180" s="45"/>
      <c r="F180" s="45"/>
      <c r="G180" s="45"/>
      <c r="BM180" s="248"/>
      <c r="BN180" s="249"/>
      <c r="BO180" s="249"/>
      <c r="BP180" s="249"/>
      <c r="BQ180" s="249"/>
      <c r="BR180" s="249"/>
      <c r="BS180" s="249"/>
      <c r="BT180" s="249"/>
      <c r="BU180" s="249"/>
      <c r="BV180" s="249"/>
      <c r="BW180" s="249"/>
      <c r="BX180" s="249"/>
      <c r="BY180" s="249"/>
      <c r="BZ180" s="249"/>
      <c r="CA180" s="249"/>
      <c r="CB180" s="249"/>
      <c r="CC180" s="249"/>
      <c r="CD180" s="249"/>
      <c r="CE180" s="249"/>
      <c r="CF180" s="249"/>
      <c r="CG180" s="249"/>
      <c r="CH180" s="249"/>
      <c r="CI180" s="249"/>
      <c r="CJ180" s="249"/>
      <c r="CK180" s="250"/>
    </row>
    <row r="181" spans="5:89" ht="10.5" customHeight="1" x14ac:dyDescent="0.25">
      <c r="E181" s="45"/>
      <c r="F181" s="45"/>
      <c r="G181" s="45"/>
      <c r="BM181" s="128"/>
      <c r="BN181" s="128"/>
      <c r="BO181" s="128"/>
      <c r="BP181" s="128"/>
      <c r="BQ181" s="128"/>
      <c r="BR181" s="128"/>
      <c r="BS181" s="128"/>
      <c r="BT181" s="128"/>
      <c r="BU181" s="128"/>
      <c r="BV181" s="128"/>
      <c r="BW181" s="128"/>
      <c r="BX181" s="128"/>
      <c r="BY181" s="128"/>
      <c r="BZ181" s="128"/>
      <c r="CA181" s="128"/>
      <c r="CB181" s="128"/>
      <c r="CC181" s="128"/>
      <c r="CD181" s="128"/>
      <c r="CE181" s="128"/>
      <c r="CF181" s="128"/>
      <c r="CG181" s="128"/>
      <c r="CH181" s="128"/>
      <c r="CI181" s="128"/>
      <c r="CJ181" s="128"/>
      <c r="CK181" s="128"/>
    </row>
    <row r="182" spans="5:89" ht="10.5" customHeight="1" x14ac:dyDescent="0.25">
      <c r="E182" s="45"/>
      <c r="F182" s="45"/>
      <c r="G182" s="45"/>
      <c r="BM182" s="128"/>
      <c r="BN182" s="128"/>
      <c r="BO182" s="128"/>
      <c r="BP182" s="128"/>
      <c r="BQ182" s="128"/>
      <c r="BR182" s="128"/>
      <c r="BS182" s="128"/>
      <c r="BT182" s="128"/>
      <c r="BU182" s="128"/>
      <c r="BV182" s="128"/>
      <c r="BW182" s="128"/>
      <c r="BX182" s="128"/>
      <c r="BY182" s="128"/>
      <c r="BZ182" s="128"/>
      <c r="CA182" s="128"/>
      <c r="CB182" s="128"/>
      <c r="CC182" s="128"/>
      <c r="CD182" s="128"/>
      <c r="CE182" s="128"/>
      <c r="CF182" s="128"/>
      <c r="CG182" s="128"/>
      <c r="CH182" s="128"/>
      <c r="CI182" s="128"/>
      <c r="CJ182" s="128"/>
      <c r="CK182" s="128"/>
    </row>
    <row r="183" spans="5:89" ht="10.5" customHeight="1" x14ac:dyDescent="0.25">
      <c r="E183" s="45"/>
      <c r="F183" s="45"/>
      <c r="G183" s="45"/>
      <c r="J183" s="120"/>
      <c r="K183" s="120"/>
      <c r="BM183" s="242" t="s">
        <v>179</v>
      </c>
      <c r="BN183" s="243"/>
      <c r="BO183" s="243"/>
      <c r="BP183" s="243"/>
      <c r="BQ183" s="243"/>
      <c r="BR183" s="243"/>
      <c r="BS183" s="243"/>
      <c r="BT183" s="243"/>
      <c r="BU183" s="243"/>
      <c r="BV183" s="243"/>
      <c r="BW183" s="243"/>
      <c r="BX183" s="243"/>
      <c r="BY183" s="243"/>
      <c r="BZ183" s="243"/>
      <c r="CA183" s="243"/>
      <c r="CB183" s="243"/>
      <c r="CC183" s="243"/>
      <c r="CD183" s="243"/>
      <c r="CE183" s="243"/>
      <c r="CF183" s="243"/>
      <c r="CG183" s="243"/>
      <c r="CH183" s="243"/>
      <c r="CI183" s="243"/>
      <c r="CJ183" s="243"/>
      <c r="CK183" s="244"/>
    </row>
    <row r="184" spans="5:89" ht="10.5" customHeight="1" x14ac:dyDescent="0.25">
      <c r="E184" s="45"/>
      <c r="F184" s="241">
        <v>73</v>
      </c>
      <c r="G184" s="241"/>
      <c r="I184" s="122" t="str">
        <f>DEC2BIN(F184,8)</f>
        <v>01001001</v>
      </c>
      <c r="J184" s="123" t="s">
        <v>152</v>
      </c>
      <c r="K184" s="124" t="s">
        <v>152</v>
      </c>
      <c r="X184" s="146"/>
      <c r="AE184" s="112" t="s">
        <v>180</v>
      </c>
      <c r="AO184" s="125" t="str">
        <f>BIN2HEX(I184,2)</f>
        <v>49</v>
      </c>
      <c r="AP184" s="125" t="str">
        <f>CONCATENATE(BIN2HEX(0,1),BIN2HEX(0,1))</f>
        <v>00</v>
      </c>
      <c r="BM184" s="245"/>
      <c r="BN184" s="246"/>
      <c r="BO184" s="246"/>
      <c r="BP184" s="246"/>
      <c r="BQ184" s="246"/>
      <c r="BR184" s="246"/>
      <c r="BS184" s="246"/>
      <c r="BT184" s="246"/>
      <c r="BU184" s="246"/>
      <c r="BV184" s="246"/>
      <c r="BW184" s="246"/>
      <c r="BX184" s="246"/>
      <c r="BY184" s="246"/>
      <c r="BZ184" s="246"/>
      <c r="CA184" s="246"/>
      <c r="CB184" s="246"/>
      <c r="CC184" s="246"/>
      <c r="CD184" s="246"/>
      <c r="CE184" s="246"/>
      <c r="CF184" s="246"/>
      <c r="CG184" s="246"/>
      <c r="CH184" s="246"/>
      <c r="CI184" s="246"/>
      <c r="CJ184" s="246"/>
      <c r="CK184" s="247"/>
    </row>
    <row r="185" spans="5:89" ht="10.5" customHeight="1" x14ac:dyDescent="0.25">
      <c r="E185" s="45"/>
      <c r="F185" s="45"/>
      <c r="G185" s="45"/>
      <c r="J185" s="130"/>
      <c r="K185" s="130"/>
      <c r="BM185" s="245"/>
      <c r="BN185" s="246"/>
      <c r="BO185" s="246"/>
      <c r="BP185" s="246"/>
      <c r="BQ185" s="246"/>
      <c r="BR185" s="246"/>
      <c r="BS185" s="246"/>
      <c r="BT185" s="246"/>
      <c r="BU185" s="246"/>
      <c r="BV185" s="246"/>
      <c r="BW185" s="246"/>
      <c r="BX185" s="246"/>
      <c r="BY185" s="246"/>
      <c r="BZ185" s="246"/>
      <c r="CA185" s="246"/>
      <c r="CB185" s="246"/>
      <c r="CC185" s="246"/>
      <c r="CD185" s="246"/>
      <c r="CE185" s="246"/>
      <c r="CF185" s="246"/>
      <c r="CG185" s="246"/>
      <c r="CH185" s="246"/>
      <c r="CI185" s="246"/>
      <c r="CJ185" s="246"/>
      <c r="CK185" s="247"/>
    </row>
    <row r="186" spans="5:89" ht="10.5" customHeight="1" x14ac:dyDescent="0.25">
      <c r="E186" s="45"/>
      <c r="F186" s="45"/>
      <c r="G186" s="45"/>
      <c r="BM186" s="248"/>
      <c r="BN186" s="249"/>
      <c r="BO186" s="249"/>
      <c r="BP186" s="249"/>
      <c r="BQ186" s="249"/>
      <c r="BR186" s="249"/>
      <c r="BS186" s="249"/>
      <c r="BT186" s="249"/>
      <c r="BU186" s="249"/>
      <c r="BV186" s="249"/>
      <c r="BW186" s="249"/>
      <c r="BX186" s="249"/>
      <c r="BY186" s="249"/>
      <c r="BZ186" s="249"/>
      <c r="CA186" s="249"/>
      <c r="CB186" s="249"/>
      <c r="CC186" s="249"/>
      <c r="CD186" s="249"/>
      <c r="CE186" s="249"/>
      <c r="CF186" s="249"/>
      <c r="CG186" s="249"/>
      <c r="CH186" s="249"/>
      <c r="CI186" s="249"/>
      <c r="CJ186" s="249"/>
      <c r="CK186" s="250"/>
    </row>
    <row r="187" spans="5:89" ht="10.5" customHeight="1" x14ac:dyDescent="0.25">
      <c r="E187" s="45"/>
      <c r="F187" s="45"/>
      <c r="G187" s="45"/>
      <c r="BM187" s="128"/>
      <c r="BN187" s="128"/>
      <c r="BO187" s="128"/>
      <c r="BP187" s="128"/>
      <c r="BQ187" s="128"/>
      <c r="BR187" s="128"/>
      <c r="BS187" s="128"/>
      <c r="BT187" s="128"/>
      <c r="BU187" s="128"/>
      <c r="BV187" s="128"/>
      <c r="BW187" s="128"/>
      <c r="BX187" s="128"/>
      <c r="BY187" s="128"/>
      <c r="BZ187" s="128"/>
      <c r="CA187" s="128"/>
      <c r="CB187" s="128"/>
      <c r="CC187" s="128"/>
      <c r="CD187" s="128"/>
      <c r="CE187" s="128"/>
      <c r="CF187" s="128"/>
      <c r="CG187" s="128"/>
      <c r="CH187" s="128"/>
      <c r="CI187" s="128"/>
      <c r="CJ187" s="128"/>
      <c r="CK187" s="128"/>
    </row>
    <row r="188" spans="5:89" ht="10.5" customHeight="1" x14ac:dyDescent="0.25">
      <c r="E188" s="45"/>
      <c r="F188" s="45"/>
      <c r="G188" s="45"/>
      <c r="BM188" s="128"/>
      <c r="BN188" s="128"/>
      <c r="BO188" s="128"/>
      <c r="BP188" s="128"/>
      <c r="BQ188" s="128"/>
      <c r="BR188" s="128"/>
      <c r="BS188" s="128"/>
      <c r="BT188" s="128"/>
      <c r="BU188" s="128"/>
      <c r="BV188" s="128"/>
      <c r="BW188" s="128"/>
      <c r="BX188" s="128"/>
      <c r="BY188" s="128"/>
      <c r="BZ188" s="128"/>
      <c r="CA188" s="128"/>
      <c r="CB188" s="128"/>
      <c r="CC188" s="128"/>
      <c r="CD188" s="128"/>
      <c r="CE188" s="128"/>
      <c r="CF188" s="128"/>
      <c r="CG188" s="128"/>
      <c r="CH188" s="128"/>
      <c r="CI188" s="128"/>
      <c r="CJ188" s="128"/>
      <c r="CK188" s="128"/>
    </row>
    <row r="189" spans="5:89" ht="10.5" customHeight="1" x14ac:dyDescent="0.25">
      <c r="E189" s="45"/>
      <c r="F189" s="45"/>
      <c r="G189" s="45"/>
      <c r="J189" s="120"/>
      <c r="K189" s="120"/>
      <c r="BM189" s="242" t="s">
        <v>181</v>
      </c>
      <c r="BN189" s="243"/>
      <c r="BO189" s="243"/>
      <c r="BP189" s="243"/>
      <c r="BQ189" s="243"/>
      <c r="BR189" s="243"/>
      <c r="BS189" s="243"/>
      <c r="BT189" s="243"/>
      <c r="BU189" s="243"/>
      <c r="BV189" s="243"/>
      <c r="BW189" s="243"/>
      <c r="BX189" s="243"/>
      <c r="BY189" s="243"/>
      <c r="BZ189" s="243"/>
      <c r="CA189" s="243"/>
      <c r="CB189" s="243"/>
      <c r="CC189" s="243"/>
      <c r="CD189" s="243"/>
      <c r="CE189" s="243"/>
      <c r="CF189" s="243"/>
      <c r="CG189" s="243"/>
      <c r="CH189" s="243"/>
      <c r="CI189" s="243"/>
      <c r="CJ189" s="243"/>
      <c r="CK189" s="244"/>
    </row>
    <row r="190" spans="5:89" ht="10.5" customHeight="1" x14ac:dyDescent="0.25">
      <c r="E190" s="45"/>
      <c r="F190" s="241">
        <v>74</v>
      </c>
      <c r="G190" s="241"/>
      <c r="I190" s="122" t="str">
        <f>DEC2BIN(F190,8)</f>
        <v>01001010</v>
      </c>
      <c r="J190" s="123" t="s">
        <v>152</v>
      </c>
      <c r="K190" s="124" t="s">
        <v>152</v>
      </c>
      <c r="X190" s="146"/>
      <c r="AE190" s="112" t="s">
        <v>182</v>
      </c>
      <c r="AO190" s="125" t="str">
        <f>BIN2HEX(I190,2)</f>
        <v>4A</v>
      </c>
      <c r="AP190" s="125" t="str">
        <f>CONCATENATE(BIN2HEX(0,1),BIN2HEX(0,1))</f>
        <v>00</v>
      </c>
      <c r="BM190" s="245"/>
      <c r="BN190" s="246"/>
      <c r="BO190" s="246"/>
      <c r="BP190" s="246"/>
      <c r="BQ190" s="246"/>
      <c r="BR190" s="246"/>
      <c r="BS190" s="246"/>
      <c r="BT190" s="246"/>
      <c r="BU190" s="246"/>
      <c r="BV190" s="246"/>
      <c r="BW190" s="246"/>
      <c r="BX190" s="246"/>
      <c r="BY190" s="246"/>
      <c r="BZ190" s="246"/>
      <c r="CA190" s="246"/>
      <c r="CB190" s="246"/>
      <c r="CC190" s="246"/>
      <c r="CD190" s="246"/>
      <c r="CE190" s="246"/>
      <c r="CF190" s="246"/>
      <c r="CG190" s="246"/>
      <c r="CH190" s="246"/>
      <c r="CI190" s="246"/>
      <c r="CJ190" s="246"/>
      <c r="CK190" s="247"/>
    </row>
    <row r="191" spans="5:89" ht="10.5" customHeight="1" x14ac:dyDescent="0.25">
      <c r="E191" s="45"/>
      <c r="F191" s="45"/>
      <c r="G191" s="45"/>
      <c r="J191" s="130"/>
      <c r="K191" s="130"/>
      <c r="BM191" s="245"/>
      <c r="BN191" s="246"/>
      <c r="BO191" s="246"/>
      <c r="BP191" s="246"/>
      <c r="BQ191" s="246"/>
      <c r="BR191" s="246"/>
      <c r="BS191" s="246"/>
      <c r="BT191" s="246"/>
      <c r="BU191" s="246"/>
      <c r="BV191" s="246"/>
      <c r="BW191" s="246"/>
      <c r="BX191" s="246"/>
      <c r="BY191" s="246"/>
      <c r="BZ191" s="246"/>
      <c r="CA191" s="246"/>
      <c r="CB191" s="246"/>
      <c r="CC191" s="246"/>
      <c r="CD191" s="246"/>
      <c r="CE191" s="246"/>
      <c r="CF191" s="246"/>
      <c r="CG191" s="246"/>
      <c r="CH191" s="246"/>
      <c r="CI191" s="246"/>
      <c r="CJ191" s="246"/>
      <c r="CK191" s="247"/>
    </row>
    <row r="192" spans="5:89" ht="10.5" customHeight="1" x14ac:dyDescent="0.25">
      <c r="E192" s="45"/>
      <c r="F192" s="45"/>
      <c r="G192" s="45"/>
      <c r="BM192" s="248"/>
      <c r="BN192" s="249"/>
      <c r="BO192" s="249"/>
      <c r="BP192" s="249"/>
      <c r="BQ192" s="249"/>
      <c r="BR192" s="249"/>
      <c r="BS192" s="249"/>
      <c r="BT192" s="249"/>
      <c r="BU192" s="249"/>
      <c r="BV192" s="249"/>
      <c r="BW192" s="249"/>
      <c r="BX192" s="249"/>
      <c r="BY192" s="249"/>
      <c r="BZ192" s="249"/>
      <c r="CA192" s="249"/>
      <c r="CB192" s="249"/>
      <c r="CC192" s="249"/>
      <c r="CD192" s="249"/>
      <c r="CE192" s="249"/>
      <c r="CF192" s="249"/>
      <c r="CG192" s="249"/>
      <c r="CH192" s="249"/>
      <c r="CI192" s="249"/>
      <c r="CJ192" s="249"/>
      <c r="CK192" s="250"/>
    </row>
    <row r="193" spans="5:89" ht="10.5" customHeight="1" x14ac:dyDescent="0.25">
      <c r="E193" s="45"/>
      <c r="F193" s="45"/>
      <c r="G193" s="45"/>
      <c r="BM193" s="128"/>
      <c r="BN193" s="128"/>
      <c r="BO193" s="128"/>
      <c r="BP193" s="128"/>
      <c r="BQ193" s="128"/>
      <c r="BR193" s="128"/>
      <c r="BS193" s="128"/>
      <c r="BT193" s="128"/>
      <c r="BU193" s="128"/>
      <c r="BV193" s="128"/>
      <c r="BW193" s="128"/>
      <c r="BX193" s="128"/>
      <c r="BY193" s="128"/>
      <c r="BZ193" s="128"/>
      <c r="CA193" s="128"/>
      <c r="CB193" s="128"/>
      <c r="CC193" s="128"/>
      <c r="CD193" s="128"/>
      <c r="CE193" s="128"/>
      <c r="CF193" s="128"/>
      <c r="CG193" s="128"/>
      <c r="CH193" s="128"/>
      <c r="CI193" s="128"/>
      <c r="CJ193" s="128"/>
      <c r="CK193" s="128"/>
    </row>
    <row r="194" spans="5:89" ht="10.5" customHeight="1" x14ac:dyDescent="0.25">
      <c r="E194" s="45"/>
      <c r="F194" s="45"/>
      <c r="G194" s="45"/>
      <c r="BM194" s="128"/>
      <c r="BN194" s="128"/>
      <c r="BO194" s="128"/>
      <c r="BP194" s="128"/>
      <c r="BQ194" s="128"/>
      <c r="BR194" s="128"/>
      <c r="BS194" s="128"/>
      <c r="BT194" s="128"/>
      <c r="BU194" s="128"/>
      <c r="BV194" s="128"/>
      <c r="BW194" s="128"/>
      <c r="BX194" s="128"/>
      <c r="BY194" s="128"/>
      <c r="BZ194" s="128"/>
      <c r="CA194" s="128"/>
      <c r="CB194" s="128"/>
      <c r="CC194" s="128"/>
      <c r="CD194" s="128"/>
      <c r="CE194" s="128"/>
      <c r="CF194" s="128"/>
      <c r="CG194" s="128"/>
      <c r="CH194" s="128"/>
      <c r="CI194" s="128"/>
      <c r="CJ194" s="128"/>
      <c r="CK194" s="128"/>
    </row>
    <row r="195" spans="5:89" ht="10.5" customHeight="1" x14ac:dyDescent="0.25">
      <c r="E195" s="45"/>
      <c r="F195" s="45"/>
      <c r="G195" s="45"/>
      <c r="J195" s="120"/>
      <c r="K195" s="120"/>
      <c r="BM195" s="242" t="s">
        <v>183</v>
      </c>
      <c r="BN195" s="243"/>
      <c r="BO195" s="243"/>
      <c r="BP195" s="243"/>
      <c r="BQ195" s="243"/>
      <c r="BR195" s="243"/>
      <c r="BS195" s="243"/>
      <c r="BT195" s="243"/>
      <c r="BU195" s="243"/>
      <c r="BV195" s="243"/>
      <c r="BW195" s="243"/>
      <c r="BX195" s="243"/>
      <c r="BY195" s="243"/>
      <c r="BZ195" s="243"/>
      <c r="CA195" s="243"/>
      <c r="CB195" s="243"/>
      <c r="CC195" s="243"/>
      <c r="CD195" s="243"/>
      <c r="CE195" s="243"/>
      <c r="CF195" s="243"/>
      <c r="CG195" s="243"/>
      <c r="CH195" s="243"/>
      <c r="CI195" s="243"/>
      <c r="CJ195" s="243"/>
      <c r="CK195" s="244"/>
    </row>
    <row r="196" spans="5:89" ht="10.5" customHeight="1" x14ac:dyDescent="0.25">
      <c r="E196" s="45"/>
      <c r="F196" s="241"/>
      <c r="G196" s="241"/>
      <c r="I196" s="122" t="str">
        <f>DEC2BIN(F196,8)</f>
        <v>00000000</v>
      </c>
      <c r="J196" s="123" t="s">
        <v>152</v>
      </c>
      <c r="K196" s="124" t="s">
        <v>152</v>
      </c>
      <c r="L196" s="269" t="s">
        <v>155</v>
      </c>
      <c r="M196" s="270"/>
      <c r="N196" s="270" t="s">
        <v>155</v>
      </c>
      <c r="O196" s="271"/>
      <c r="P196" s="271" t="s">
        <v>184</v>
      </c>
      <c r="Q196" s="271"/>
      <c r="R196" s="271" t="s">
        <v>185</v>
      </c>
      <c r="S196" s="272"/>
      <c r="AE196" s="112" t="s">
        <v>186</v>
      </c>
      <c r="AO196" s="125" t="str">
        <f>VLOOKUP(AE196,[1]Hardware!$D$10:$F$83,3,)</f>
        <v>20</v>
      </c>
      <c r="AP196" s="125" t="str">
        <f>CONCATENATE(BIN2HEX(0,1),BIN2HEX(0,1))</f>
        <v>00</v>
      </c>
      <c r="AQ196" s="241" t="str">
        <f>L196</f>
        <v>00</v>
      </c>
      <c r="AR196" s="241"/>
      <c r="AS196" s="241" t="str">
        <f>N196</f>
        <v>00</v>
      </c>
      <c r="AT196" s="241"/>
      <c r="AU196" s="241" t="str">
        <f>P196</f>
        <v>BD</v>
      </c>
      <c r="AV196" s="241"/>
      <c r="AW196" s="241" t="str">
        <f>R196</f>
        <v>FF</v>
      </c>
      <c r="AX196" s="241"/>
      <c r="BM196" s="245"/>
      <c r="BN196" s="246"/>
      <c r="BO196" s="246"/>
      <c r="BP196" s="246"/>
      <c r="BQ196" s="246"/>
      <c r="BR196" s="246"/>
      <c r="BS196" s="246"/>
      <c r="BT196" s="246"/>
      <c r="BU196" s="246"/>
      <c r="BV196" s="246"/>
      <c r="BW196" s="246"/>
      <c r="BX196" s="246"/>
      <c r="BY196" s="246"/>
      <c r="BZ196" s="246"/>
      <c r="CA196" s="246"/>
      <c r="CB196" s="246"/>
      <c r="CC196" s="246"/>
      <c r="CD196" s="246"/>
      <c r="CE196" s="246"/>
      <c r="CF196" s="246"/>
      <c r="CG196" s="246"/>
      <c r="CH196" s="246"/>
      <c r="CI196" s="246"/>
      <c r="CJ196" s="246"/>
      <c r="CK196" s="247"/>
    </row>
    <row r="197" spans="5:89" ht="10.5" customHeight="1" x14ac:dyDescent="0.25">
      <c r="E197" s="45"/>
      <c r="F197" s="45"/>
      <c r="G197" s="45"/>
      <c r="J197" s="130"/>
      <c r="K197" s="130"/>
      <c r="BM197" s="245"/>
      <c r="BN197" s="246"/>
      <c r="BO197" s="246"/>
      <c r="BP197" s="246"/>
      <c r="BQ197" s="246"/>
      <c r="BR197" s="246"/>
      <c r="BS197" s="246"/>
      <c r="BT197" s="246"/>
      <c r="BU197" s="246"/>
      <c r="BV197" s="246"/>
      <c r="BW197" s="246"/>
      <c r="BX197" s="246"/>
      <c r="BY197" s="246"/>
      <c r="BZ197" s="246"/>
      <c r="CA197" s="246"/>
      <c r="CB197" s="246"/>
      <c r="CC197" s="246"/>
      <c r="CD197" s="246"/>
      <c r="CE197" s="246"/>
      <c r="CF197" s="246"/>
      <c r="CG197" s="246"/>
      <c r="CH197" s="246"/>
      <c r="CI197" s="246"/>
      <c r="CJ197" s="246"/>
      <c r="CK197" s="247"/>
    </row>
    <row r="198" spans="5:89" ht="10.5" customHeight="1" x14ac:dyDescent="0.25">
      <c r="E198" s="45"/>
      <c r="F198" s="45"/>
      <c r="G198" s="45"/>
      <c r="BM198" s="248"/>
      <c r="BN198" s="249"/>
      <c r="BO198" s="249"/>
      <c r="BP198" s="249"/>
      <c r="BQ198" s="249"/>
      <c r="BR198" s="249"/>
      <c r="BS198" s="249"/>
      <c r="BT198" s="249"/>
      <c r="BU198" s="249"/>
      <c r="BV198" s="249"/>
      <c r="BW198" s="249"/>
      <c r="BX198" s="249"/>
      <c r="BY198" s="249"/>
      <c r="BZ198" s="249"/>
      <c r="CA198" s="249"/>
      <c r="CB198" s="249"/>
      <c r="CC198" s="249"/>
      <c r="CD198" s="249"/>
      <c r="CE198" s="249"/>
      <c r="CF198" s="249"/>
      <c r="CG198" s="249"/>
      <c r="CH198" s="249"/>
      <c r="CI198" s="249"/>
      <c r="CJ198" s="249"/>
      <c r="CK198" s="250"/>
    </row>
    <row r="199" spans="5:89" ht="10.5" customHeight="1" x14ac:dyDescent="0.25">
      <c r="E199" s="45"/>
      <c r="F199" s="45"/>
      <c r="G199" s="45"/>
      <c r="BM199" s="128"/>
      <c r="BN199" s="128"/>
      <c r="BO199" s="128"/>
      <c r="BP199" s="128"/>
      <c r="BQ199" s="128"/>
      <c r="BR199" s="128"/>
      <c r="BS199" s="128"/>
      <c r="BT199" s="128"/>
      <c r="BU199" s="128"/>
      <c r="BV199" s="128"/>
      <c r="BW199" s="128"/>
      <c r="BX199" s="128"/>
      <c r="BY199" s="128"/>
      <c r="BZ199" s="128"/>
      <c r="CA199" s="128"/>
      <c r="CB199" s="128"/>
      <c r="CC199" s="128"/>
      <c r="CD199" s="128"/>
      <c r="CE199" s="128"/>
      <c r="CF199" s="128"/>
      <c r="CG199" s="128"/>
      <c r="CH199" s="128"/>
      <c r="CI199" s="128"/>
      <c r="CJ199" s="128"/>
      <c r="CK199" s="128"/>
    </row>
    <row r="200" spans="5:89" ht="10.5" customHeight="1" x14ac:dyDescent="0.25">
      <c r="E200" s="45"/>
      <c r="F200" s="45"/>
      <c r="G200" s="45"/>
      <c r="BM200" s="128"/>
      <c r="BN200" s="128"/>
      <c r="BO200" s="128"/>
      <c r="BP200" s="128"/>
      <c r="BQ200" s="128"/>
      <c r="BR200" s="128"/>
      <c r="BS200" s="128"/>
      <c r="BT200" s="128"/>
      <c r="BU200" s="128"/>
      <c r="BV200" s="128"/>
      <c r="BW200" s="128"/>
      <c r="BX200" s="128"/>
      <c r="BY200" s="128"/>
      <c r="BZ200" s="128"/>
      <c r="CA200" s="128"/>
      <c r="CB200" s="128"/>
      <c r="CC200" s="128"/>
      <c r="CD200" s="128"/>
      <c r="CE200" s="128"/>
      <c r="CF200" s="128"/>
      <c r="CG200" s="128"/>
      <c r="CH200" s="128"/>
      <c r="CI200" s="128"/>
      <c r="CJ200" s="128"/>
      <c r="CK200" s="128"/>
    </row>
    <row r="201" spans="5:89" ht="10.5" customHeight="1" x14ac:dyDescent="0.25">
      <c r="E201" s="45"/>
      <c r="F201" s="45"/>
      <c r="G201" s="45"/>
    </row>
    <row r="202" spans="5:89" ht="10.5" customHeight="1" x14ac:dyDescent="0.25">
      <c r="E202" s="45"/>
      <c r="F202" s="45"/>
      <c r="G202" s="45"/>
    </row>
    <row r="203" spans="5:89" ht="10.5" customHeight="1" x14ac:dyDescent="0.25">
      <c r="E203" s="45"/>
      <c r="F203" s="45"/>
      <c r="G203" s="45"/>
      <c r="J203" s="120"/>
      <c r="K203" s="120"/>
      <c r="BM203" s="242" t="s">
        <v>187</v>
      </c>
      <c r="BN203" s="243"/>
      <c r="BO203" s="243"/>
      <c r="BP203" s="243"/>
      <c r="BQ203" s="243"/>
      <c r="BR203" s="243"/>
      <c r="BS203" s="243"/>
      <c r="BT203" s="243"/>
      <c r="BU203" s="243"/>
      <c r="BV203" s="243"/>
      <c r="BW203" s="243"/>
      <c r="BX203" s="243"/>
      <c r="BY203" s="243"/>
      <c r="BZ203" s="243"/>
      <c r="CA203" s="243"/>
      <c r="CB203" s="243"/>
      <c r="CC203" s="243"/>
      <c r="CD203" s="243"/>
      <c r="CE203" s="243"/>
      <c r="CF203" s="243"/>
      <c r="CG203" s="243"/>
      <c r="CH203" s="243"/>
      <c r="CI203" s="243"/>
      <c r="CJ203" s="243"/>
      <c r="CK203" s="244"/>
    </row>
    <row r="204" spans="5:89" ht="10.5" customHeight="1" x14ac:dyDescent="0.25">
      <c r="E204" s="45"/>
      <c r="F204" s="241">
        <v>5</v>
      </c>
      <c r="G204" s="241"/>
      <c r="I204" s="122" t="str">
        <f>DEC2BIN(F204,8)</f>
        <v>00000101</v>
      </c>
      <c r="J204" s="123" t="s">
        <v>152</v>
      </c>
      <c r="K204" s="124" t="s">
        <v>152</v>
      </c>
      <c r="X204" s="146"/>
      <c r="AE204" s="1" t="s">
        <v>188</v>
      </c>
      <c r="AO204" s="125" t="str">
        <f>BIN2HEX(I204,2)</f>
        <v>05</v>
      </c>
      <c r="AP204" s="125" t="str">
        <f>CONCATENATE(BIN2HEX(0,1),BIN2HEX(0,1))</f>
        <v>00</v>
      </c>
      <c r="BA204" s="1" t="str">
        <f>AO204</f>
        <v>05</v>
      </c>
      <c r="BB204" s="1" t="str">
        <f>AP204</f>
        <v>00</v>
      </c>
      <c r="BM204" s="245"/>
      <c r="BN204" s="246"/>
      <c r="BO204" s="246"/>
      <c r="BP204" s="246"/>
      <c r="BQ204" s="246"/>
      <c r="BR204" s="246"/>
      <c r="BS204" s="246"/>
      <c r="BT204" s="246"/>
      <c r="BU204" s="246"/>
      <c r="BV204" s="246"/>
      <c r="BW204" s="246"/>
      <c r="BX204" s="246"/>
      <c r="BY204" s="246"/>
      <c r="BZ204" s="246"/>
      <c r="CA204" s="246"/>
      <c r="CB204" s="246"/>
      <c r="CC204" s="246"/>
      <c r="CD204" s="246"/>
      <c r="CE204" s="246"/>
      <c r="CF204" s="246"/>
      <c r="CG204" s="246"/>
      <c r="CH204" s="246"/>
      <c r="CI204" s="246"/>
      <c r="CJ204" s="246"/>
      <c r="CK204" s="247"/>
    </row>
    <row r="205" spans="5:89" ht="10.5" customHeight="1" x14ac:dyDescent="0.25">
      <c r="E205" s="45"/>
      <c r="F205" s="45"/>
      <c r="G205" s="45"/>
      <c r="J205" s="130"/>
      <c r="K205" s="130"/>
      <c r="BM205" s="248"/>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50"/>
    </row>
    <row r="206" spans="5:89" ht="10.5" customHeight="1" x14ac:dyDescent="0.25">
      <c r="E206" s="45"/>
      <c r="F206" s="45"/>
      <c r="G206" s="45"/>
    </row>
    <row r="207" spans="5:89" ht="10.5" customHeight="1" x14ac:dyDescent="0.25">
      <c r="E207" s="45"/>
      <c r="F207" s="45"/>
      <c r="G207" s="45"/>
    </row>
    <row r="208" spans="5:89" ht="10.5" customHeight="1" x14ac:dyDescent="0.25">
      <c r="E208" s="45"/>
      <c r="F208" s="45"/>
      <c r="G208" s="45"/>
    </row>
    <row r="209" spans="5:89" ht="10.5" customHeight="1" x14ac:dyDescent="0.25">
      <c r="E209" s="45"/>
      <c r="F209" s="45"/>
      <c r="G209" s="45"/>
    </row>
    <row r="210" spans="5:89" ht="10.5" customHeight="1" x14ac:dyDescent="0.25">
      <c r="E210" s="45"/>
      <c r="F210" s="45"/>
      <c r="G210" s="45"/>
      <c r="J210" s="120"/>
      <c r="K210" s="120"/>
      <c r="BM210" s="242" t="s">
        <v>189</v>
      </c>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4"/>
    </row>
    <row r="211" spans="5:89" ht="10.5" customHeight="1" x14ac:dyDescent="0.25">
      <c r="E211" s="45"/>
      <c r="F211" s="241">
        <v>33</v>
      </c>
      <c r="G211" s="241"/>
      <c r="I211" s="122" t="str">
        <f>DEC2BIN(F211,8)</f>
        <v>00100001</v>
      </c>
      <c r="J211" s="123" t="s">
        <v>152</v>
      </c>
      <c r="K211" s="124" t="s">
        <v>152</v>
      </c>
      <c r="L211" s="269">
        <v>43</v>
      </c>
      <c r="M211" s="270"/>
      <c r="N211" s="270" t="s">
        <v>261</v>
      </c>
      <c r="O211" s="271"/>
      <c r="P211" s="270" t="s">
        <v>155</v>
      </c>
      <c r="Q211" s="271"/>
      <c r="R211" s="270" t="s">
        <v>155</v>
      </c>
      <c r="S211" s="272"/>
      <c r="X211" s="146"/>
      <c r="AE211" s="1" t="s">
        <v>190</v>
      </c>
      <c r="AO211" s="125" t="str">
        <f>VLOOKUP(AE211,[1]Hardware!$D$10:$F$83,3,)</f>
        <v>21</v>
      </c>
      <c r="AP211" s="125" t="str">
        <f>CONCATENATE(BIN2HEX(0,1),BIN2HEX(0,1))</f>
        <v>00</v>
      </c>
      <c r="AQ211" s="241">
        <f>L211</f>
        <v>43</v>
      </c>
      <c r="AR211" s="241"/>
      <c r="AS211" s="241" t="str">
        <f>N211</f>
        <v>C8</v>
      </c>
      <c r="AT211" s="241"/>
      <c r="AU211" s="241" t="str">
        <f>P211</f>
        <v>00</v>
      </c>
      <c r="AV211" s="241"/>
      <c r="AW211" s="241" t="str">
        <f>R211</f>
        <v>00</v>
      </c>
      <c r="AX211" s="241"/>
      <c r="BA211" s="1" t="str">
        <f>AO211</f>
        <v>21</v>
      </c>
      <c r="BB211" s="1" t="str">
        <f>AP211</f>
        <v>00</v>
      </c>
      <c r="BC211" s="1">
        <f>AQ211</f>
        <v>43</v>
      </c>
      <c r="BD211" s="1" t="str">
        <f>AS211</f>
        <v>C8</v>
      </c>
      <c r="BE211" s="1" t="str">
        <f>AU211</f>
        <v>00</v>
      </c>
      <c r="BF211" s="1" t="str">
        <f>AW211</f>
        <v>00</v>
      </c>
      <c r="BM211" s="245"/>
      <c r="BN211" s="246"/>
      <c r="BO211" s="246"/>
      <c r="BP211" s="246"/>
      <c r="BQ211" s="246"/>
      <c r="BR211" s="246"/>
      <c r="BS211" s="246"/>
      <c r="BT211" s="246"/>
      <c r="BU211" s="246"/>
      <c r="BV211" s="246"/>
      <c r="BW211" s="246"/>
      <c r="BX211" s="246"/>
      <c r="BY211" s="246"/>
      <c r="BZ211" s="246"/>
      <c r="CA211" s="246"/>
      <c r="CB211" s="246"/>
      <c r="CC211" s="246"/>
      <c r="CD211" s="246"/>
      <c r="CE211" s="246"/>
      <c r="CF211" s="246"/>
      <c r="CG211" s="246"/>
      <c r="CH211" s="246"/>
      <c r="CI211" s="246"/>
      <c r="CJ211" s="246"/>
      <c r="CK211" s="247"/>
    </row>
    <row r="212" spans="5:89" ht="10.5" customHeight="1" x14ac:dyDescent="0.25">
      <c r="E212" s="45"/>
      <c r="F212" s="45"/>
      <c r="G212" s="45"/>
      <c r="J212" s="130"/>
      <c r="K212" s="130"/>
      <c r="BM212" s="248"/>
      <c r="BN212" s="249"/>
      <c r="BO212" s="249"/>
      <c r="BP212" s="249"/>
      <c r="BQ212" s="249"/>
      <c r="BR212" s="249"/>
      <c r="BS212" s="249"/>
      <c r="BT212" s="249"/>
      <c r="BU212" s="249"/>
      <c r="BV212" s="249"/>
      <c r="BW212" s="249"/>
      <c r="BX212" s="249"/>
      <c r="BY212" s="249"/>
      <c r="BZ212" s="249"/>
      <c r="CA212" s="249"/>
      <c r="CB212" s="249"/>
      <c r="CC212" s="249"/>
      <c r="CD212" s="249"/>
      <c r="CE212" s="249"/>
      <c r="CF212" s="249"/>
      <c r="CG212" s="249"/>
      <c r="CH212" s="249"/>
      <c r="CI212" s="249"/>
      <c r="CJ212" s="249"/>
      <c r="CK212" s="250"/>
    </row>
    <row r="213" spans="5:89" ht="10.5" customHeight="1" x14ac:dyDescent="0.25">
      <c r="E213" s="45"/>
      <c r="F213" s="45"/>
      <c r="G213" s="121"/>
    </row>
    <row r="214" spans="5:89" ht="10.5" customHeight="1" x14ac:dyDescent="0.25">
      <c r="E214" s="45"/>
      <c r="F214" s="45"/>
      <c r="G214" s="45"/>
    </row>
    <row r="215" spans="5:89" ht="10.5" customHeight="1" x14ac:dyDescent="0.25">
      <c r="E215" s="45"/>
      <c r="F215" s="45"/>
      <c r="G215" s="45"/>
    </row>
    <row r="216" spans="5:89" ht="10.5" customHeight="1" x14ac:dyDescent="0.25">
      <c r="E216" s="45"/>
      <c r="F216" s="45"/>
      <c r="G216" s="45"/>
    </row>
    <row r="217" spans="5:89" ht="10.5" customHeight="1" x14ac:dyDescent="0.25">
      <c r="E217" s="45"/>
      <c r="F217" s="45"/>
      <c r="G217" s="45"/>
      <c r="J217" s="120" t="s">
        <v>191</v>
      </c>
      <c r="K217" s="120" t="s">
        <v>137</v>
      </c>
      <c r="BM217" s="242" t="s">
        <v>192</v>
      </c>
      <c r="BN217" s="243"/>
      <c r="BO217" s="243"/>
      <c r="BP217" s="243"/>
      <c r="BQ217" s="243"/>
      <c r="BR217" s="243"/>
      <c r="BS217" s="243"/>
      <c r="BT217" s="243"/>
      <c r="BU217" s="243"/>
      <c r="BV217" s="243"/>
      <c r="BW217" s="243"/>
      <c r="BX217" s="243"/>
      <c r="BY217" s="243"/>
      <c r="BZ217" s="243"/>
      <c r="CA217" s="243"/>
      <c r="CB217" s="243"/>
      <c r="CC217" s="243"/>
      <c r="CD217" s="243"/>
      <c r="CE217" s="243"/>
      <c r="CF217" s="243"/>
      <c r="CG217" s="243"/>
      <c r="CH217" s="243"/>
      <c r="CI217" s="243"/>
      <c r="CJ217" s="243"/>
      <c r="CK217" s="244"/>
    </row>
    <row r="218" spans="5:89" ht="10.5" customHeight="1" x14ac:dyDescent="0.25">
      <c r="E218" s="45"/>
      <c r="F218" s="241">
        <v>34</v>
      </c>
      <c r="G218" s="241"/>
      <c r="I218" s="122" t="str">
        <f>DEC2BIN(F218,8)</f>
        <v>00100010</v>
      </c>
      <c r="J218" s="123" t="str">
        <f>VLOOKUP(J220,[1]Hardware!$D$10:$F$83,2,)</f>
        <v>0101</v>
      </c>
      <c r="K218" s="124" t="str">
        <f>VLOOKUP(K220,[1]Hardware!$D$10:$F$83,2,)</f>
        <v>1011</v>
      </c>
      <c r="L218" s="269" t="s">
        <v>193</v>
      </c>
      <c r="M218" s="270"/>
      <c r="N218" s="270" t="s">
        <v>193</v>
      </c>
      <c r="O218" s="271"/>
      <c r="P218" s="271" t="s">
        <v>193</v>
      </c>
      <c r="Q218" s="271"/>
      <c r="R218" s="271" t="s">
        <v>193</v>
      </c>
      <c r="S218" s="272"/>
      <c r="X218" s="146"/>
      <c r="AE218" s="1" t="s">
        <v>194</v>
      </c>
      <c r="AO218" s="125" t="str">
        <f>BIN2HEX(I218,2)</f>
        <v>22</v>
      </c>
      <c r="AP218" s="125" t="str">
        <f>CONCATENATE(BIN2HEX(J218,1),BIN2HEX(K218,1))</f>
        <v>5B</v>
      </c>
      <c r="AQ218" s="241" t="str">
        <f>L218</f>
        <v>AA</v>
      </c>
      <c r="AR218" s="241"/>
      <c r="AS218" s="241" t="str">
        <f>N218</f>
        <v>AA</v>
      </c>
      <c r="AT218" s="241"/>
      <c r="AU218" s="241" t="str">
        <f>P218</f>
        <v>AA</v>
      </c>
      <c r="AV218" s="241"/>
      <c r="AW218" s="241" t="str">
        <f>R218</f>
        <v>AA</v>
      </c>
      <c r="AX218" s="241"/>
      <c r="BM218" s="245"/>
      <c r="BN218" s="246"/>
      <c r="BO218" s="246"/>
      <c r="BP218" s="246"/>
      <c r="BQ218" s="246"/>
      <c r="BR218" s="246"/>
      <c r="BS218" s="246"/>
      <c r="BT218" s="246"/>
      <c r="BU218" s="246"/>
      <c r="BV218" s="246"/>
      <c r="BW218" s="246"/>
      <c r="BX218" s="246"/>
      <c r="BY218" s="246"/>
      <c r="BZ218" s="246"/>
      <c r="CA218" s="246"/>
      <c r="CB218" s="246"/>
      <c r="CC218" s="246"/>
      <c r="CD218" s="246"/>
      <c r="CE218" s="246"/>
      <c r="CF218" s="246"/>
      <c r="CG218" s="246"/>
      <c r="CH218" s="246"/>
      <c r="CI218" s="246"/>
      <c r="CJ218" s="246"/>
      <c r="CK218" s="247"/>
    </row>
    <row r="219" spans="5:89" ht="10.5" customHeight="1" x14ac:dyDescent="0.25">
      <c r="E219" s="45"/>
      <c r="F219" s="45"/>
      <c r="G219" s="45"/>
      <c r="BM219" s="248"/>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50"/>
    </row>
    <row r="220" spans="5:89" ht="10.5" customHeight="1" x14ac:dyDescent="0.25">
      <c r="E220" s="45"/>
      <c r="F220" s="45"/>
      <c r="G220" s="45"/>
      <c r="J220" s="126" t="s">
        <v>208</v>
      </c>
      <c r="K220" s="126" t="s">
        <v>34</v>
      </c>
      <c r="L220" s="127" t="s">
        <v>140</v>
      </c>
      <c r="BM220" s="128"/>
      <c r="BN220" s="128"/>
      <c r="BO220" s="128"/>
      <c r="BP220" s="128"/>
      <c r="BQ220" s="128"/>
      <c r="BR220" s="128"/>
      <c r="BS220" s="128"/>
      <c r="BT220" s="128"/>
      <c r="BU220" s="128"/>
      <c r="BV220" s="128"/>
      <c r="BW220" s="128"/>
      <c r="BX220" s="128"/>
      <c r="BY220" s="128"/>
      <c r="BZ220" s="128"/>
      <c r="CA220" s="128"/>
      <c r="CB220" s="128"/>
      <c r="CC220" s="128"/>
      <c r="CD220" s="128"/>
      <c r="CE220" s="128"/>
      <c r="CF220" s="128"/>
      <c r="CG220" s="128"/>
      <c r="CH220" s="128"/>
      <c r="CI220" s="128"/>
      <c r="CJ220" s="128"/>
      <c r="CK220" s="128"/>
    </row>
    <row r="221" spans="5:89" ht="10.5" customHeight="1" x14ac:dyDescent="0.25">
      <c r="E221" s="45"/>
      <c r="F221" s="45"/>
      <c r="G221" s="45"/>
      <c r="BM221" s="128"/>
      <c r="BN221" s="128"/>
      <c r="BO221" s="128"/>
      <c r="BP221" s="128"/>
      <c r="BQ221" s="128"/>
      <c r="BR221" s="128"/>
      <c r="BS221" s="128"/>
      <c r="BT221" s="128"/>
      <c r="BU221" s="128"/>
      <c r="BV221" s="128"/>
      <c r="BW221" s="128"/>
      <c r="BX221" s="128"/>
      <c r="BY221" s="128"/>
      <c r="BZ221" s="128"/>
      <c r="CA221" s="128"/>
      <c r="CB221" s="128"/>
      <c r="CC221" s="128"/>
      <c r="CD221" s="128"/>
      <c r="CE221" s="128"/>
      <c r="CF221" s="128"/>
      <c r="CG221" s="128"/>
      <c r="CH221" s="128"/>
      <c r="CI221" s="128"/>
      <c r="CJ221" s="128"/>
      <c r="CK221" s="128"/>
    </row>
    <row r="222" spans="5:89" ht="10.5" customHeight="1" x14ac:dyDescent="0.25">
      <c r="E222" s="45"/>
      <c r="F222" s="45"/>
      <c r="G222" s="45"/>
    </row>
    <row r="223" spans="5:89" ht="10.5" customHeight="1" x14ac:dyDescent="0.25">
      <c r="E223" s="45"/>
      <c r="F223" s="45"/>
      <c r="G223" s="45"/>
    </row>
    <row r="224" spans="5:89" ht="10.5" customHeight="1" x14ac:dyDescent="0.25">
      <c r="E224" s="45"/>
      <c r="F224" s="45"/>
      <c r="G224" s="45"/>
      <c r="J224" s="120" t="s">
        <v>137</v>
      </c>
      <c r="K224" s="120" t="s">
        <v>137</v>
      </c>
      <c r="BM224" s="242" t="s">
        <v>195</v>
      </c>
      <c r="BN224" s="243"/>
      <c r="BO224" s="243"/>
      <c r="BP224" s="243"/>
      <c r="BQ224" s="243"/>
      <c r="BR224" s="243"/>
      <c r="BS224" s="243"/>
      <c r="BT224" s="243"/>
      <c r="BU224" s="243"/>
      <c r="BV224" s="243"/>
      <c r="BW224" s="243"/>
      <c r="BX224" s="243"/>
      <c r="BY224" s="243"/>
      <c r="BZ224" s="243"/>
      <c r="CA224" s="243"/>
      <c r="CB224" s="243"/>
      <c r="CC224" s="243"/>
      <c r="CD224" s="243"/>
      <c r="CE224" s="243"/>
      <c r="CF224" s="243"/>
      <c r="CG224" s="243"/>
      <c r="CH224" s="243"/>
      <c r="CI224" s="243"/>
      <c r="CJ224" s="243"/>
      <c r="CK224" s="244"/>
    </row>
    <row r="225" spans="5:89" ht="10.5" customHeight="1" x14ac:dyDescent="0.25">
      <c r="E225" s="45"/>
      <c r="F225" s="241">
        <v>6</v>
      </c>
      <c r="G225" s="241"/>
      <c r="I225" s="122" t="str">
        <f>DEC2BIN(F225,8)</f>
        <v>00000110</v>
      </c>
      <c r="J225" s="123" t="str">
        <f>VLOOKUP(J227,[1]Hardware!$D$10:$F$83,2,)</f>
        <v>0111</v>
      </c>
      <c r="K225" s="124" t="str">
        <f>VLOOKUP(K227,[1]Hardware!$D$10:$F$83,2,)</f>
        <v>0101</v>
      </c>
      <c r="X225" s="146"/>
      <c r="AE225" s="1" t="s">
        <v>196</v>
      </c>
      <c r="AO225" s="125" t="str">
        <f>BIN2HEX(I225,2)</f>
        <v>06</v>
      </c>
      <c r="AP225" s="125" t="str">
        <f>CONCATENATE(BIN2HEX(J225,1),BIN2HEX(K225,1))</f>
        <v>75</v>
      </c>
      <c r="BM225" s="245"/>
      <c r="BN225" s="246"/>
      <c r="BO225" s="246"/>
      <c r="BP225" s="246"/>
      <c r="BQ225" s="246"/>
      <c r="BR225" s="246"/>
      <c r="BS225" s="246"/>
      <c r="BT225" s="246"/>
      <c r="BU225" s="246"/>
      <c r="BV225" s="246"/>
      <c r="BW225" s="246"/>
      <c r="BX225" s="246"/>
      <c r="BY225" s="246"/>
      <c r="BZ225" s="246"/>
      <c r="CA225" s="246"/>
      <c r="CB225" s="246"/>
      <c r="CC225" s="246"/>
      <c r="CD225" s="246"/>
      <c r="CE225" s="246"/>
      <c r="CF225" s="246"/>
      <c r="CG225" s="246"/>
      <c r="CH225" s="246"/>
      <c r="CI225" s="246"/>
      <c r="CJ225" s="246"/>
      <c r="CK225" s="247"/>
    </row>
    <row r="226" spans="5:89" ht="10.5" customHeight="1" x14ac:dyDescent="0.25">
      <c r="E226" s="45"/>
      <c r="F226" s="45"/>
      <c r="G226" s="45"/>
      <c r="BM226" s="132"/>
      <c r="BN226" s="131"/>
      <c r="BO226" s="131"/>
      <c r="BP226" s="131"/>
      <c r="BQ226" s="131"/>
      <c r="BR226" s="131"/>
      <c r="BS226" s="131"/>
      <c r="BT226" s="131"/>
      <c r="BU226" s="131"/>
      <c r="BV226" s="131"/>
      <c r="BW226" s="131"/>
      <c r="BX226" s="131"/>
      <c r="BY226" s="131"/>
      <c r="BZ226" s="131"/>
      <c r="CA226" s="131"/>
      <c r="CB226" s="131"/>
      <c r="CC226" s="131"/>
      <c r="CD226" s="131"/>
      <c r="CE226" s="131"/>
      <c r="CF226" s="131"/>
      <c r="CG226" s="131"/>
      <c r="CH226" s="131"/>
      <c r="CI226" s="131"/>
      <c r="CJ226" s="131"/>
      <c r="CK226" s="133"/>
    </row>
    <row r="227" spans="5:89" ht="10.5" customHeight="1" x14ac:dyDescent="0.25">
      <c r="E227" s="45"/>
      <c r="F227" s="45"/>
      <c r="G227" s="45"/>
      <c r="J227" s="126" t="s">
        <v>58</v>
      </c>
      <c r="K227" s="126" t="s">
        <v>49</v>
      </c>
      <c r="L227" s="127" t="s">
        <v>140</v>
      </c>
      <c r="BM227" s="132"/>
      <c r="BN227" s="246" t="s">
        <v>197</v>
      </c>
      <c r="BO227" s="246"/>
      <c r="BP227" s="246"/>
      <c r="BQ227" s="246"/>
      <c r="BR227" s="246"/>
      <c r="BS227" s="246"/>
      <c r="BT227" s="246"/>
      <c r="BU227" s="246"/>
      <c r="BV227" s="246"/>
      <c r="BW227" s="246"/>
      <c r="BX227" s="246"/>
      <c r="BY227" s="246"/>
      <c r="BZ227" s="246"/>
      <c r="CA227" s="246"/>
      <c r="CB227" s="246"/>
      <c r="CC227" s="246"/>
      <c r="CD227" s="246"/>
      <c r="CE227" s="246"/>
      <c r="CF227" s="246"/>
      <c r="CG227" s="246"/>
      <c r="CH227" s="246"/>
      <c r="CI227" s="246"/>
      <c r="CJ227" s="246"/>
      <c r="CK227" s="133"/>
    </row>
    <row r="228" spans="5:89" ht="10.5" customHeight="1" x14ac:dyDescent="0.25">
      <c r="E228" s="45"/>
      <c r="F228" s="45"/>
      <c r="G228" s="45"/>
      <c r="BM228" s="132"/>
      <c r="BN228" s="246" t="s">
        <v>198</v>
      </c>
      <c r="BO228" s="246"/>
      <c r="BP228" s="246"/>
      <c r="BQ228" s="246"/>
      <c r="BR228" s="246"/>
      <c r="BS228" s="246"/>
      <c r="BT228" s="246"/>
      <c r="BU228" s="246"/>
      <c r="BV228" s="246"/>
      <c r="BW228" s="246"/>
      <c r="BX228" s="246"/>
      <c r="BY228" s="246"/>
      <c r="BZ228" s="246"/>
      <c r="CA228" s="246"/>
      <c r="CB228" s="246"/>
      <c r="CC228" s="246"/>
      <c r="CD228" s="246"/>
      <c r="CE228" s="246"/>
      <c r="CF228" s="246"/>
      <c r="CG228" s="246"/>
      <c r="CH228" s="246"/>
      <c r="CI228" s="246"/>
      <c r="CJ228" s="246"/>
      <c r="CK228" s="133"/>
    </row>
    <row r="229" spans="5:89" ht="10.5" customHeight="1" x14ac:dyDescent="0.25">
      <c r="E229" s="45"/>
      <c r="F229" s="45"/>
      <c r="G229" s="45"/>
      <c r="BM229" s="132"/>
      <c r="BN229" s="246" t="s">
        <v>199</v>
      </c>
      <c r="BO229" s="246"/>
      <c r="BP229" s="246"/>
      <c r="BQ229" s="246"/>
      <c r="BR229" s="246"/>
      <c r="BS229" s="246"/>
      <c r="BT229" s="246"/>
      <c r="BU229" s="246"/>
      <c r="BV229" s="246"/>
      <c r="BW229" s="246"/>
      <c r="BX229" s="246"/>
      <c r="BY229" s="246"/>
      <c r="BZ229" s="246"/>
      <c r="CA229" s="246"/>
      <c r="CB229" s="246"/>
      <c r="CC229" s="246"/>
      <c r="CD229" s="246"/>
      <c r="CE229" s="246"/>
      <c r="CF229" s="246"/>
      <c r="CG229" s="246"/>
      <c r="CH229" s="246"/>
      <c r="CI229" s="246"/>
      <c r="CJ229" s="246"/>
      <c r="CK229" s="133"/>
    </row>
    <row r="230" spans="5:89" ht="10.5" customHeight="1" x14ac:dyDescent="0.25">
      <c r="E230" s="45"/>
      <c r="F230" s="45"/>
      <c r="G230" s="45"/>
      <c r="BM230" s="132"/>
      <c r="BN230" s="246" t="s">
        <v>200</v>
      </c>
      <c r="BO230" s="246"/>
      <c r="BP230" s="246"/>
      <c r="BQ230" s="246"/>
      <c r="BR230" s="246"/>
      <c r="BS230" s="246"/>
      <c r="BT230" s="246"/>
      <c r="BU230" s="246"/>
      <c r="BV230" s="246"/>
      <c r="BW230" s="246"/>
      <c r="BX230" s="246"/>
      <c r="BY230" s="246"/>
      <c r="BZ230" s="246"/>
      <c r="CA230" s="246"/>
      <c r="CB230" s="246"/>
      <c r="CC230" s="246"/>
      <c r="CD230" s="246"/>
      <c r="CE230" s="246"/>
      <c r="CF230" s="246"/>
      <c r="CG230" s="246"/>
      <c r="CH230" s="246"/>
      <c r="CI230" s="246"/>
      <c r="CJ230" s="246"/>
      <c r="CK230" s="133"/>
    </row>
    <row r="231" spans="5:89" ht="10.5" customHeight="1" x14ac:dyDescent="0.25">
      <c r="E231" s="45"/>
      <c r="F231" s="45"/>
      <c r="G231" s="45"/>
      <c r="BM231" s="132"/>
      <c r="BN231" s="246" t="s">
        <v>201</v>
      </c>
      <c r="BO231" s="246"/>
      <c r="BP231" s="246"/>
      <c r="BQ231" s="246"/>
      <c r="BR231" s="246"/>
      <c r="BS231" s="246"/>
      <c r="BT231" s="246"/>
      <c r="BU231" s="246"/>
      <c r="BV231" s="246"/>
      <c r="BW231" s="246"/>
      <c r="BX231" s="246"/>
      <c r="BY231" s="246"/>
      <c r="BZ231" s="246"/>
      <c r="CA231" s="246"/>
      <c r="CB231" s="246"/>
      <c r="CC231" s="246"/>
      <c r="CD231" s="246"/>
      <c r="CE231" s="246"/>
      <c r="CF231" s="246"/>
      <c r="CG231" s="246"/>
      <c r="CH231" s="246"/>
      <c r="CI231" s="246"/>
      <c r="CJ231" s="246"/>
      <c r="CK231" s="133"/>
    </row>
    <row r="232" spans="5:89" ht="10.5" customHeight="1" x14ac:dyDescent="0.25">
      <c r="E232" s="45"/>
      <c r="F232" s="45"/>
      <c r="G232" s="45"/>
      <c r="BM232" s="132"/>
      <c r="BN232" s="246" t="s">
        <v>202</v>
      </c>
      <c r="BO232" s="246"/>
      <c r="BP232" s="246"/>
      <c r="BQ232" s="246"/>
      <c r="BR232" s="246"/>
      <c r="BS232" s="246"/>
      <c r="BT232" s="246"/>
      <c r="BU232" s="246"/>
      <c r="BV232" s="246"/>
      <c r="BW232" s="246"/>
      <c r="BX232" s="246"/>
      <c r="BY232" s="246"/>
      <c r="BZ232" s="246"/>
      <c r="CA232" s="246"/>
      <c r="CB232" s="246"/>
      <c r="CC232" s="246"/>
      <c r="CD232" s="246"/>
      <c r="CE232" s="246"/>
      <c r="CF232" s="246"/>
      <c r="CG232" s="246"/>
      <c r="CH232" s="246"/>
      <c r="CI232" s="246"/>
      <c r="CJ232" s="246"/>
      <c r="CK232" s="133"/>
    </row>
    <row r="233" spans="5:89" ht="10.5" customHeight="1" x14ac:dyDescent="0.25">
      <c r="E233" s="45"/>
      <c r="F233" s="45"/>
      <c r="G233" s="45"/>
      <c r="BM233" s="132"/>
      <c r="BN233" s="246"/>
      <c r="BO233" s="246"/>
      <c r="BP233" s="246"/>
      <c r="BQ233" s="246"/>
      <c r="BR233" s="246"/>
      <c r="BS233" s="246"/>
      <c r="BT233" s="246"/>
      <c r="BU233" s="246"/>
      <c r="BV233" s="246"/>
      <c r="BW233" s="246"/>
      <c r="BX233" s="246"/>
      <c r="BY233" s="246"/>
      <c r="BZ233" s="246"/>
      <c r="CA233" s="246"/>
      <c r="CB233" s="246"/>
      <c r="CC233" s="246"/>
      <c r="CD233" s="246"/>
      <c r="CE233" s="246"/>
      <c r="CF233" s="246"/>
      <c r="CG233" s="246"/>
      <c r="CH233" s="246"/>
      <c r="CI233" s="246"/>
      <c r="CJ233" s="246"/>
      <c r="CK233" s="133"/>
    </row>
    <row r="234" spans="5:89" ht="10.5" customHeight="1" x14ac:dyDescent="0.25">
      <c r="E234" s="45"/>
      <c r="F234" s="45"/>
      <c r="G234" s="45"/>
      <c r="BM234" s="134"/>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6"/>
    </row>
    <row r="235" spans="5:89" ht="10.5" customHeight="1" x14ac:dyDescent="0.25">
      <c r="E235" s="45"/>
      <c r="F235" s="45"/>
      <c r="G235" s="45"/>
    </row>
    <row r="236" spans="5:89" ht="10.5" customHeight="1" x14ac:dyDescent="0.25">
      <c r="E236" s="45"/>
      <c r="F236" s="45"/>
      <c r="G236" s="45"/>
    </row>
    <row r="237" spans="5:89" ht="10.5" customHeight="1" x14ac:dyDescent="0.25">
      <c r="E237" s="45"/>
      <c r="F237" s="45"/>
      <c r="G237" s="45"/>
      <c r="J237" s="120" t="s">
        <v>191</v>
      </c>
      <c r="K237" s="120"/>
      <c r="BM237" s="242" t="s">
        <v>203</v>
      </c>
      <c r="BN237" s="243"/>
      <c r="BO237" s="243"/>
      <c r="BP237" s="243"/>
      <c r="BQ237" s="243"/>
      <c r="BR237" s="243"/>
      <c r="BS237" s="243"/>
      <c r="BT237" s="243"/>
      <c r="BU237" s="243"/>
      <c r="BV237" s="243"/>
      <c r="BW237" s="243"/>
      <c r="BX237" s="243"/>
      <c r="BY237" s="243"/>
      <c r="BZ237" s="243"/>
      <c r="CA237" s="243"/>
      <c r="CB237" s="243"/>
      <c r="CC237" s="243"/>
      <c r="CD237" s="243"/>
      <c r="CE237" s="243"/>
      <c r="CF237" s="243"/>
      <c r="CG237" s="243"/>
      <c r="CH237" s="243"/>
      <c r="CI237" s="243"/>
      <c r="CJ237" s="243"/>
      <c r="CK237" s="244"/>
    </row>
    <row r="238" spans="5:89" ht="10.5" customHeight="1" x14ac:dyDescent="0.25">
      <c r="E238" s="45"/>
      <c r="F238" s="241">
        <v>192</v>
      </c>
      <c r="G238" s="241"/>
      <c r="I238" s="122" t="str">
        <f>DEC2BIN(F238,8)</f>
        <v>11000000</v>
      </c>
      <c r="J238" s="123" t="str">
        <f>VLOOKUP(J240,[1]Hardware!$D$10:$F$83,2,)</f>
        <v>1101</v>
      </c>
      <c r="K238" s="124" t="str">
        <f>VLOOKUP(K240,[1]Hardware!$D$10:$F$83,2,)</f>
        <v>0000</v>
      </c>
      <c r="X238" s="146"/>
      <c r="AE238" s="1" t="s">
        <v>204</v>
      </c>
      <c r="AO238" s="125" t="str">
        <f>BIN2HEX(I238,2)</f>
        <v>C0</v>
      </c>
      <c r="AP238" s="125" t="str">
        <f>CONCATENATE(BIN2HEX(J238,1),BIN2HEX(K238,1))</f>
        <v>D0</v>
      </c>
      <c r="BM238" s="245"/>
      <c r="BN238" s="246"/>
      <c r="BO238" s="246"/>
      <c r="BP238" s="246"/>
      <c r="BQ238" s="246"/>
      <c r="BR238" s="246"/>
      <c r="BS238" s="246"/>
      <c r="BT238" s="246"/>
      <c r="BU238" s="246"/>
      <c r="BV238" s="246"/>
      <c r="BW238" s="246"/>
      <c r="BX238" s="246"/>
      <c r="BY238" s="246"/>
      <c r="BZ238" s="246"/>
      <c r="CA238" s="246"/>
      <c r="CB238" s="246"/>
      <c r="CC238" s="246"/>
      <c r="CD238" s="246"/>
      <c r="CE238" s="246"/>
      <c r="CF238" s="246"/>
      <c r="CG238" s="246"/>
      <c r="CH238" s="246"/>
      <c r="CI238" s="246"/>
      <c r="CJ238" s="246"/>
      <c r="CK238" s="247"/>
    </row>
    <row r="239" spans="5:89" ht="10.5" customHeight="1" x14ac:dyDescent="0.25">
      <c r="E239" s="45"/>
      <c r="F239" s="45"/>
      <c r="G239" s="45"/>
      <c r="BM239" s="248"/>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50"/>
    </row>
    <row r="240" spans="5:89" ht="10.5" customHeight="1" x14ac:dyDescent="0.25">
      <c r="E240" s="45"/>
      <c r="F240" s="45"/>
      <c r="G240" s="45"/>
      <c r="J240" s="126" t="s">
        <v>205</v>
      </c>
      <c r="K240" s="126" t="s">
        <v>152</v>
      </c>
    </row>
    <row r="241" spans="5:89" ht="10.5" customHeight="1" x14ac:dyDescent="0.25">
      <c r="E241" s="45"/>
      <c r="F241" s="45"/>
      <c r="G241" s="45"/>
    </row>
    <row r="242" spans="5:89" ht="10.5" customHeight="1" x14ac:dyDescent="0.25">
      <c r="E242" s="45"/>
      <c r="F242" s="45"/>
      <c r="G242" s="45"/>
      <c r="J242" s="120"/>
      <c r="K242" s="120"/>
      <c r="BM242" s="242" t="s">
        <v>206</v>
      </c>
      <c r="BN242" s="243"/>
      <c r="BO242" s="243"/>
      <c r="BP242" s="243"/>
      <c r="BQ242" s="243"/>
      <c r="BR242" s="243"/>
      <c r="BS242" s="243"/>
      <c r="BT242" s="243"/>
      <c r="BU242" s="243"/>
      <c r="BV242" s="243"/>
      <c r="BW242" s="243"/>
      <c r="BX242" s="243"/>
      <c r="BY242" s="243"/>
      <c r="BZ242" s="243"/>
      <c r="CA242" s="243"/>
      <c r="CB242" s="243"/>
      <c r="CC242" s="243"/>
      <c r="CD242" s="243"/>
      <c r="CE242" s="243"/>
      <c r="CF242" s="243"/>
      <c r="CG242" s="243"/>
      <c r="CH242" s="243"/>
      <c r="CI242" s="243"/>
      <c r="CJ242" s="243"/>
      <c r="CK242" s="244"/>
    </row>
    <row r="243" spans="5:89" ht="10.5" customHeight="1" x14ac:dyDescent="0.25">
      <c r="E243" s="45"/>
      <c r="F243" s="241">
        <v>193</v>
      </c>
      <c r="G243" s="241"/>
      <c r="I243" s="122" t="str">
        <f>DEC2BIN(F243,8)</f>
        <v>11000001</v>
      </c>
      <c r="J243" s="123" t="str">
        <f>VLOOKUP(J245,[1]Hardware!$D$10:$F$83,2,)</f>
        <v>0101</v>
      </c>
      <c r="K243" s="124" t="str">
        <f>VLOOKUP(K245,[1]Hardware!$D$10:$F$83,2,)</f>
        <v>0000</v>
      </c>
      <c r="X243" s="146"/>
      <c r="AE243" s="1" t="s">
        <v>207</v>
      </c>
      <c r="AO243" s="125" t="str">
        <f>BIN2HEX(I243,2)</f>
        <v>C1</v>
      </c>
      <c r="AP243" s="125" t="str">
        <f>CONCATENATE(BIN2HEX(J243,1),BIN2HEX(K243,1))</f>
        <v>50</v>
      </c>
      <c r="BM243" s="245"/>
      <c r="BN243" s="246"/>
      <c r="BO243" s="246"/>
      <c r="BP243" s="246"/>
      <c r="BQ243" s="246"/>
      <c r="BR243" s="246"/>
      <c r="BS243" s="246"/>
      <c r="BT243" s="246"/>
      <c r="BU243" s="246"/>
      <c r="BV243" s="246"/>
      <c r="BW243" s="246"/>
      <c r="BX243" s="246"/>
      <c r="BY243" s="246"/>
      <c r="BZ243" s="246"/>
      <c r="CA243" s="246"/>
      <c r="CB243" s="246"/>
      <c r="CC243" s="246"/>
      <c r="CD243" s="246"/>
      <c r="CE243" s="246"/>
      <c r="CF243" s="246"/>
      <c r="CG243" s="246"/>
      <c r="CH243" s="246"/>
      <c r="CI243" s="246"/>
      <c r="CJ243" s="246"/>
      <c r="CK243" s="247"/>
    </row>
    <row r="244" spans="5:89" ht="10.5" customHeight="1" x14ac:dyDescent="0.25">
      <c r="E244" s="45"/>
      <c r="F244" s="45"/>
      <c r="G244" s="45"/>
      <c r="BM244" s="248"/>
      <c r="BN244" s="249"/>
      <c r="BO244" s="249"/>
      <c r="BP244" s="249"/>
      <c r="BQ244" s="249"/>
      <c r="BR244" s="249"/>
      <c r="BS244" s="249"/>
      <c r="BT244" s="249"/>
      <c r="BU244" s="249"/>
      <c r="BV244" s="249"/>
      <c r="BW244" s="249"/>
      <c r="BX244" s="249"/>
      <c r="BY244" s="249"/>
      <c r="BZ244" s="249"/>
      <c r="CA244" s="249"/>
      <c r="CB244" s="249"/>
      <c r="CC244" s="249"/>
      <c r="CD244" s="249"/>
      <c r="CE244" s="249"/>
      <c r="CF244" s="249"/>
      <c r="CG244" s="249"/>
      <c r="CH244" s="249"/>
      <c r="CI244" s="249"/>
      <c r="CJ244" s="249"/>
      <c r="CK244" s="250"/>
    </row>
    <row r="245" spans="5:89" ht="10.5" customHeight="1" x14ac:dyDescent="0.25">
      <c r="E245" s="45"/>
      <c r="F245" s="45"/>
      <c r="G245" s="45"/>
      <c r="J245" s="126" t="s">
        <v>208</v>
      </c>
      <c r="K245" s="126" t="s">
        <v>152</v>
      </c>
    </row>
    <row r="246" spans="5:89" ht="10.5" customHeight="1" x14ac:dyDescent="0.25">
      <c r="E246" s="151"/>
      <c r="F246" s="151"/>
      <c r="G246" s="151"/>
    </row>
    <row r="247" spans="5:89" ht="10.5" customHeight="1" x14ac:dyDescent="0.25">
      <c r="E247" s="151"/>
      <c r="F247" s="151"/>
      <c r="G247" s="151"/>
    </row>
    <row r="248" spans="5:89" ht="10.5" customHeight="1" x14ac:dyDescent="0.25">
      <c r="E248" s="151"/>
      <c r="F248" s="151"/>
      <c r="G248" s="151"/>
      <c r="J248" s="120"/>
      <c r="K248" s="120"/>
      <c r="BM248" s="242" t="s">
        <v>206</v>
      </c>
      <c r="BN248" s="243"/>
      <c r="BO248" s="243"/>
      <c r="BP248" s="243"/>
      <c r="BQ248" s="243"/>
      <c r="BR248" s="243"/>
      <c r="BS248" s="243"/>
      <c r="BT248" s="243"/>
      <c r="BU248" s="243"/>
      <c r="BV248" s="243"/>
      <c r="BW248" s="243"/>
      <c r="BX248" s="243"/>
      <c r="BY248" s="243"/>
      <c r="BZ248" s="243"/>
      <c r="CA248" s="243"/>
      <c r="CB248" s="243"/>
      <c r="CC248" s="243"/>
      <c r="CD248" s="243"/>
      <c r="CE248" s="243"/>
      <c r="CF248" s="243"/>
      <c r="CG248" s="243"/>
      <c r="CH248" s="243"/>
      <c r="CI248" s="243"/>
      <c r="CJ248" s="243"/>
      <c r="CK248" s="244"/>
    </row>
    <row r="249" spans="5:89" ht="10.5" customHeight="1" x14ac:dyDescent="0.25">
      <c r="E249" s="151"/>
      <c r="F249" s="241">
        <v>128</v>
      </c>
      <c r="G249" s="241"/>
      <c r="I249" s="122" t="str">
        <f>DEC2BIN(F249,8)</f>
        <v>10000000</v>
      </c>
      <c r="J249" s="123" t="str">
        <f>VLOOKUP(J251,[1]Hardware!$D$10:$F$83,2,)</f>
        <v>0101</v>
      </c>
      <c r="K249" s="124" t="str">
        <f>VLOOKUP(K251,[1]Hardware!$D$10:$F$83,2,)</f>
        <v>0000</v>
      </c>
      <c r="X249" s="146"/>
      <c r="AE249" s="1" t="s">
        <v>275</v>
      </c>
      <c r="AO249" s="125" t="str">
        <f>BIN2HEX(I249,2)</f>
        <v>80</v>
      </c>
      <c r="AP249" s="125" t="str">
        <f>CONCATENATE(BIN2HEX(J249,1),BIN2HEX(K249,1))</f>
        <v>50</v>
      </c>
      <c r="BM249" s="245"/>
      <c r="BN249" s="246"/>
      <c r="BO249" s="246"/>
      <c r="BP249" s="246"/>
      <c r="BQ249" s="246"/>
      <c r="BR249" s="246"/>
      <c r="BS249" s="246"/>
      <c r="BT249" s="246"/>
      <c r="BU249" s="246"/>
      <c r="BV249" s="246"/>
      <c r="BW249" s="246"/>
      <c r="BX249" s="246"/>
      <c r="BY249" s="246"/>
      <c r="BZ249" s="246"/>
      <c r="CA249" s="246"/>
      <c r="CB249" s="246"/>
      <c r="CC249" s="246"/>
      <c r="CD249" s="246"/>
      <c r="CE249" s="246"/>
      <c r="CF249" s="246"/>
      <c r="CG249" s="246"/>
      <c r="CH249" s="246"/>
      <c r="CI249" s="246"/>
      <c r="CJ249" s="246"/>
      <c r="CK249" s="247"/>
    </row>
    <row r="250" spans="5:89" ht="10.5" customHeight="1" x14ac:dyDescent="0.25">
      <c r="E250" s="151"/>
      <c r="F250" s="151"/>
      <c r="G250" s="151"/>
      <c r="BM250" s="248"/>
      <c r="BN250" s="249"/>
      <c r="BO250" s="249"/>
      <c r="BP250" s="249"/>
      <c r="BQ250" s="249"/>
      <c r="BR250" s="249"/>
      <c r="BS250" s="249"/>
      <c r="BT250" s="249"/>
      <c r="BU250" s="249"/>
      <c r="BV250" s="249"/>
      <c r="BW250" s="249"/>
      <c r="BX250" s="249"/>
      <c r="BY250" s="249"/>
      <c r="BZ250" s="249"/>
      <c r="CA250" s="249"/>
      <c r="CB250" s="249"/>
      <c r="CC250" s="249"/>
      <c r="CD250" s="249"/>
      <c r="CE250" s="249"/>
      <c r="CF250" s="249"/>
      <c r="CG250" s="249"/>
      <c r="CH250" s="249"/>
      <c r="CI250" s="249"/>
      <c r="CJ250" s="249"/>
      <c r="CK250" s="250"/>
    </row>
    <row r="251" spans="5:89" ht="10.5" customHeight="1" x14ac:dyDescent="0.25">
      <c r="E251" s="151"/>
      <c r="F251" s="151"/>
      <c r="G251" s="151"/>
      <c r="J251" s="126" t="s">
        <v>208</v>
      </c>
      <c r="K251" s="126" t="s">
        <v>152</v>
      </c>
    </row>
    <row r="252" spans="5:89" ht="10.5" customHeight="1" x14ac:dyDescent="0.25">
      <c r="E252" s="45"/>
      <c r="F252" s="45"/>
      <c r="G252" s="45"/>
    </row>
    <row r="253" spans="5:89" ht="10.5" customHeight="1" x14ac:dyDescent="0.25">
      <c r="E253" s="45"/>
      <c r="F253" s="45"/>
      <c r="G253" s="45"/>
    </row>
    <row r="254" spans="5:89" ht="24" customHeight="1" x14ac:dyDescent="0.4">
      <c r="E254" s="45"/>
      <c r="F254" s="45"/>
      <c r="G254" s="45"/>
      <c r="H254" s="137" t="s">
        <v>209</v>
      </c>
    </row>
    <row r="255" spans="5:89" ht="10.5" customHeight="1" x14ac:dyDescent="0.25">
      <c r="E255" s="45"/>
      <c r="F255" s="45"/>
      <c r="G255" s="45"/>
    </row>
    <row r="256" spans="5:89" ht="10.5" customHeight="1" x14ac:dyDescent="0.25">
      <c r="E256" s="45"/>
      <c r="F256" s="45"/>
      <c r="G256" s="45"/>
    </row>
    <row r="257" spans="5:89" ht="10.5" customHeight="1" x14ac:dyDescent="0.25">
      <c r="E257" s="45"/>
      <c r="F257" s="45"/>
      <c r="G257" s="45"/>
    </row>
    <row r="258" spans="5:89" ht="10.5" customHeight="1" x14ac:dyDescent="0.25">
      <c r="E258" s="45"/>
      <c r="F258" s="45"/>
      <c r="G258" s="45"/>
    </row>
    <row r="259" spans="5:89" ht="10.5" customHeight="1" x14ac:dyDescent="0.25">
      <c r="E259" s="45"/>
      <c r="F259" s="45"/>
      <c r="G259" s="45"/>
      <c r="J259" s="120"/>
      <c r="K259" s="120"/>
      <c r="BM259" s="277" t="s">
        <v>210</v>
      </c>
      <c r="BN259" s="278"/>
      <c r="BO259" s="278"/>
      <c r="BP259" s="278"/>
      <c r="BQ259" s="278"/>
      <c r="BR259" s="278"/>
      <c r="BS259" s="278"/>
      <c r="BT259" s="278"/>
      <c r="BU259" s="278"/>
      <c r="BV259" s="278"/>
      <c r="BW259" s="278"/>
      <c r="BX259" s="278"/>
      <c r="BY259" s="278"/>
      <c r="BZ259" s="278"/>
      <c r="CA259" s="278"/>
      <c r="CB259" s="278"/>
      <c r="CC259" s="278"/>
      <c r="CD259" s="278"/>
      <c r="CE259" s="278"/>
      <c r="CF259" s="278"/>
      <c r="CG259" s="278"/>
      <c r="CH259" s="278"/>
      <c r="CI259" s="278"/>
      <c r="CJ259" s="278"/>
      <c r="CK259" s="279"/>
    </row>
    <row r="260" spans="5:89" ht="10.5" customHeight="1" x14ac:dyDescent="0.25">
      <c r="E260" s="45"/>
      <c r="F260" s="241" t="e">
        <f>BIN2DEC(I260)</f>
        <v>#N/A</v>
      </c>
      <c r="G260" s="241"/>
      <c r="I260" s="122" t="e">
        <f>VLOOKUP(AE260,[1]Hardware!$D$10:$F$83,2,)</f>
        <v>#N/A</v>
      </c>
      <c r="J260" s="269" t="s">
        <v>155</v>
      </c>
      <c r="K260" s="286"/>
      <c r="L260" s="269" t="s">
        <v>155</v>
      </c>
      <c r="M260" s="270"/>
      <c r="N260" s="270" t="s">
        <v>155</v>
      </c>
      <c r="O260" s="271"/>
      <c r="P260" s="271" t="s">
        <v>193</v>
      </c>
      <c r="Q260" s="271"/>
      <c r="R260" s="271" t="s">
        <v>185</v>
      </c>
      <c r="S260" s="272"/>
      <c r="AE260" s="112" t="s">
        <v>211</v>
      </c>
      <c r="AO260" s="125" t="e">
        <f>BIN2HEX(I260,2)</f>
        <v>#N/A</v>
      </c>
      <c r="AP260" s="125" t="str">
        <f>CONCATENATE(BIN2HEX(J260,1),BIN2HEX(K260,1))</f>
        <v>00</v>
      </c>
      <c r="BM260" s="280"/>
      <c r="BN260" s="281"/>
      <c r="BO260" s="281"/>
      <c r="BP260" s="281"/>
      <c r="BQ260" s="281"/>
      <c r="BR260" s="281"/>
      <c r="BS260" s="281"/>
      <c r="BT260" s="281"/>
      <c r="BU260" s="281"/>
      <c r="BV260" s="281"/>
      <c r="BW260" s="281"/>
      <c r="BX260" s="281"/>
      <c r="BY260" s="281"/>
      <c r="BZ260" s="281"/>
      <c r="CA260" s="281"/>
      <c r="CB260" s="281"/>
      <c r="CC260" s="281"/>
      <c r="CD260" s="281"/>
      <c r="CE260" s="281"/>
      <c r="CF260" s="281"/>
      <c r="CG260" s="281"/>
      <c r="CH260" s="281"/>
      <c r="CI260" s="281"/>
      <c r="CJ260" s="281"/>
      <c r="CK260" s="282"/>
    </row>
    <row r="261" spans="5:89" ht="10.5" customHeight="1" x14ac:dyDescent="0.25">
      <c r="E261" s="45"/>
      <c r="F261" s="121"/>
      <c r="G261" s="121"/>
      <c r="AE261" s="112"/>
      <c r="AO261" s="125"/>
      <c r="AP261" s="125"/>
      <c r="BM261" s="280"/>
      <c r="BN261" s="281"/>
      <c r="BO261" s="281"/>
      <c r="BP261" s="281"/>
      <c r="BQ261" s="281"/>
      <c r="BR261" s="281"/>
      <c r="BS261" s="281"/>
      <c r="BT261" s="281"/>
      <c r="BU261" s="281"/>
      <c r="BV261" s="281"/>
      <c r="BW261" s="281"/>
      <c r="BX261" s="281"/>
      <c r="BY261" s="281"/>
      <c r="BZ261" s="281"/>
      <c r="CA261" s="281"/>
      <c r="CB261" s="281"/>
      <c r="CC261" s="281"/>
      <c r="CD261" s="281"/>
      <c r="CE261" s="281"/>
      <c r="CF261" s="281"/>
      <c r="CG261" s="281"/>
      <c r="CH261" s="281"/>
      <c r="CI261" s="281"/>
      <c r="CJ261" s="281"/>
      <c r="CK261" s="282"/>
    </row>
    <row r="262" spans="5:89" ht="10.5" customHeight="1" x14ac:dyDescent="0.25">
      <c r="E262" s="45"/>
      <c r="F262" s="121"/>
      <c r="G262" s="121"/>
      <c r="I262" s="112" t="s">
        <v>212</v>
      </c>
      <c r="AE262" s="112"/>
      <c r="AO262" s="125"/>
      <c r="AP262" s="125"/>
      <c r="BM262" s="280"/>
      <c r="BN262" s="281"/>
      <c r="BO262" s="281"/>
      <c r="BP262" s="281"/>
      <c r="BQ262" s="281"/>
      <c r="BR262" s="281"/>
      <c r="BS262" s="281"/>
      <c r="BT262" s="281"/>
      <c r="BU262" s="281"/>
      <c r="BV262" s="281"/>
      <c r="BW262" s="281"/>
      <c r="BX262" s="281"/>
      <c r="BY262" s="281"/>
      <c r="BZ262" s="281"/>
      <c r="CA262" s="281"/>
      <c r="CB262" s="281"/>
      <c r="CC262" s="281"/>
      <c r="CD262" s="281"/>
      <c r="CE262" s="281"/>
      <c r="CF262" s="281"/>
      <c r="CG262" s="281"/>
      <c r="CH262" s="281"/>
      <c r="CI262" s="281"/>
      <c r="CJ262" s="281"/>
      <c r="CK262" s="282"/>
    </row>
    <row r="263" spans="5:89" ht="10.5" customHeight="1" x14ac:dyDescent="0.25">
      <c r="E263" s="45"/>
      <c r="F263" s="121"/>
      <c r="G263" s="121"/>
      <c r="I263" s="112" t="s">
        <v>213</v>
      </c>
      <c r="AE263" s="112"/>
      <c r="AO263" s="125"/>
      <c r="AP263" s="125"/>
      <c r="BM263" s="280"/>
      <c r="BN263" s="281"/>
      <c r="BO263" s="281"/>
      <c r="BP263" s="281"/>
      <c r="BQ263" s="281"/>
      <c r="BR263" s="281"/>
      <c r="BS263" s="281"/>
      <c r="BT263" s="281"/>
      <c r="BU263" s="281"/>
      <c r="BV263" s="281"/>
      <c r="BW263" s="281"/>
      <c r="BX263" s="281"/>
      <c r="BY263" s="281"/>
      <c r="BZ263" s="281"/>
      <c r="CA263" s="281"/>
      <c r="CB263" s="281"/>
      <c r="CC263" s="281"/>
      <c r="CD263" s="281"/>
      <c r="CE263" s="281"/>
      <c r="CF263" s="281"/>
      <c r="CG263" s="281"/>
      <c r="CH263" s="281"/>
      <c r="CI263" s="281"/>
      <c r="CJ263" s="281"/>
      <c r="CK263" s="282"/>
    </row>
    <row r="264" spans="5:89" ht="10.5" customHeight="1" x14ac:dyDescent="0.25">
      <c r="E264" s="45"/>
      <c r="F264" s="121"/>
      <c r="G264" s="121"/>
      <c r="I264" s="112" t="s">
        <v>214</v>
      </c>
      <c r="AE264" s="112"/>
      <c r="AO264" s="125"/>
      <c r="AP264" s="125"/>
      <c r="BM264" s="280"/>
      <c r="BN264" s="281"/>
      <c r="BO264" s="281"/>
      <c r="BP264" s="281"/>
      <c r="BQ264" s="281"/>
      <c r="BR264" s="281"/>
      <c r="BS264" s="281"/>
      <c r="BT264" s="281"/>
      <c r="BU264" s="281"/>
      <c r="BV264" s="281"/>
      <c r="BW264" s="281"/>
      <c r="BX264" s="281"/>
      <c r="BY264" s="281"/>
      <c r="BZ264" s="281"/>
      <c r="CA264" s="281"/>
      <c r="CB264" s="281"/>
      <c r="CC264" s="281"/>
      <c r="CD264" s="281"/>
      <c r="CE264" s="281"/>
      <c r="CF264" s="281"/>
      <c r="CG264" s="281"/>
      <c r="CH264" s="281"/>
      <c r="CI264" s="281"/>
      <c r="CJ264" s="281"/>
      <c r="CK264" s="282"/>
    </row>
    <row r="265" spans="5:89" ht="10.5" customHeight="1" x14ac:dyDescent="0.25">
      <c r="E265" s="45"/>
      <c r="F265" s="121"/>
      <c r="G265" s="121"/>
      <c r="I265" s="112" t="s">
        <v>215</v>
      </c>
      <c r="AE265" s="112"/>
      <c r="AO265" s="125"/>
      <c r="AP265" s="125"/>
      <c r="BM265" s="280"/>
      <c r="BN265" s="281"/>
      <c r="BO265" s="281"/>
      <c r="BP265" s="281"/>
      <c r="BQ265" s="281"/>
      <c r="BR265" s="281"/>
      <c r="BS265" s="281"/>
      <c r="BT265" s="281"/>
      <c r="BU265" s="281"/>
      <c r="BV265" s="281"/>
      <c r="BW265" s="281"/>
      <c r="BX265" s="281"/>
      <c r="BY265" s="281"/>
      <c r="BZ265" s="281"/>
      <c r="CA265" s="281"/>
      <c r="CB265" s="281"/>
      <c r="CC265" s="281"/>
      <c r="CD265" s="281"/>
      <c r="CE265" s="281"/>
      <c r="CF265" s="281"/>
      <c r="CG265" s="281"/>
      <c r="CH265" s="281"/>
      <c r="CI265" s="281"/>
      <c r="CJ265" s="281"/>
      <c r="CK265" s="282"/>
    </row>
    <row r="266" spans="5:89" ht="10.5" customHeight="1" x14ac:dyDescent="0.25">
      <c r="E266" s="45"/>
      <c r="F266" s="121"/>
      <c r="G266" s="121"/>
      <c r="I266" s="112" t="s">
        <v>216</v>
      </c>
      <c r="AE266" s="112"/>
      <c r="AO266" s="125"/>
      <c r="AP266" s="125"/>
      <c r="BM266" s="280"/>
      <c r="BN266" s="281"/>
      <c r="BO266" s="281"/>
      <c r="BP266" s="281"/>
      <c r="BQ266" s="281"/>
      <c r="BR266" s="281"/>
      <c r="BS266" s="281"/>
      <c r="BT266" s="281"/>
      <c r="BU266" s="281"/>
      <c r="BV266" s="281"/>
      <c r="BW266" s="281"/>
      <c r="BX266" s="281"/>
      <c r="BY266" s="281"/>
      <c r="BZ266" s="281"/>
      <c r="CA266" s="281"/>
      <c r="CB266" s="281"/>
      <c r="CC266" s="281"/>
      <c r="CD266" s="281"/>
      <c r="CE266" s="281"/>
      <c r="CF266" s="281"/>
      <c r="CG266" s="281"/>
      <c r="CH266" s="281"/>
      <c r="CI266" s="281"/>
      <c r="CJ266" s="281"/>
      <c r="CK266" s="282"/>
    </row>
    <row r="267" spans="5:89" ht="10.5" customHeight="1" x14ac:dyDescent="0.25">
      <c r="E267" s="45"/>
      <c r="F267" s="45"/>
      <c r="G267" s="45"/>
      <c r="I267" s="112" t="s">
        <v>217</v>
      </c>
      <c r="BM267" s="280"/>
      <c r="BN267" s="281"/>
      <c r="BO267" s="281"/>
      <c r="BP267" s="281"/>
      <c r="BQ267" s="281"/>
      <c r="BR267" s="281"/>
      <c r="BS267" s="281"/>
      <c r="BT267" s="281"/>
      <c r="BU267" s="281"/>
      <c r="BV267" s="281"/>
      <c r="BW267" s="281"/>
      <c r="BX267" s="281"/>
      <c r="BY267" s="281"/>
      <c r="BZ267" s="281"/>
      <c r="CA267" s="281"/>
      <c r="CB267" s="281"/>
      <c r="CC267" s="281"/>
      <c r="CD267" s="281"/>
      <c r="CE267" s="281"/>
      <c r="CF267" s="281"/>
      <c r="CG267" s="281"/>
      <c r="CH267" s="281"/>
      <c r="CI267" s="281"/>
      <c r="CJ267" s="281"/>
      <c r="CK267" s="282"/>
    </row>
    <row r="268" spans="5:89" ht="10.5" customHeight="1" x14ac:dyDescent="0.25">
      <c r="E268" s="45"/>
      <c r="F268" s="45"/>
      <c r="G268" s="45"/>
      <c r="BM268" s="280"/>
      <c r="BN268" s="281"/>
      <c r="BO268" s="281"/>
      <c r="BP268" s="281"/>
      <c r="BQ268" s="281"/>
      <c r="BR268" s="281"/>
      <c r="BS268" s="281"/>
      <c r="BT268" s="281"/>
      <c r="BU268" s="281"/>
      <c r="BV268" s="281"/>
      <c r="BW268" s="281"/>
      <c r="BX268" s="281"/>
      <c r="BY268" s="281"/>
      <c r="BZ268" s="281"/>
      <c r="CA268" s="281"/>
      <c r="CB268" s="281"/>
      <c r="CC268" s="281"/>
      <c r="CD268" s="281"/>
      <c r="CE268" s="281"/>
      <c r="CF268" s="281"/>
      <c r="CG268" s="281"/>
      <c r="CH268" s="281"/>
      <c r="CI268" s="281"/>
      <c r="CJ268" s="281"/>
      <c r="CK268" s="282"/>
    </row>
    <row r="269" spans="5:89" ht="10.5" customHeight="1" x14ac:dyDescent="0.25">
      <c r="E269" s="45"/>
      <c r="F269" s="45"/>
      <c r="G269" s="45"/>
      <c r="I269" s="138" t="s">
        <v>218</v>
      </c>
      <c r="BM269" s="280"/>
      <c r="BN269" s="281"/>
      <c r="BO269" s="281"/>
      <c r="BP269" s="281"/>
      <c r="BQ269" s="281"/>
      <c r="BR269" s="281"/>
      <c r="BS269" s="281"/>
      <c r="BT269" s="281"/>
      <c r="BU269" s="281"/>
      <c r="BV269" s="281"/>
      <c r="BW269" s="281"/>
      <c r="BX269" s="281"/>
      <c r="BY269" s="281"/>
      <c r="BZ269" s="281"/>
      <c r="CA269" s="281"/>
      <c r="CB269" s="281"/>
      <c r="CC269" s="281"/>
      <c r="CD269" s="281"/>
      <c r="CE269" s="281"/>
      <c r="CF269" s="281"/>
      <c r="CG269" s="281"/>
      <c r="CH269" s="281"/>
      <c r="CI269" s="281"/>
      <c r="CJ269" s="281"/>
      <c r="CK269" s="282"/>
    </row>
    <row r="270" spans="5:89" ht="10.5" customHeight="1" x14ac:dyDescent="0.25">
      <c r="E270" s="45"/>
      <c r="F270" s="45"/>
      <c r="G270" s="45"/>
      <c r="I270" s="138"/>
      <c r="BM270" s="280"/>
      <c r="BN270" s="281"/>
      <c r="BO270" s="281"/>
      <c r="BP270" s="281"/>
      <c r="BQ270" s="281"/>
      <c r="BR270" s="281"/>
      <c r="BS270" s="281"/>
      <c r="BT270" s="281"/>
      <c r="BU270" s="281"/>
      <c r="BV270" s="281"/>
      <c r="BW270" s="281"/>
      <c r="BX270" s="281"/>
      <c r="BY270" s="281"/>
      <c r="BZ270" s="281"/>
      <c r="CA270" s="281"/>
      <c r="CB270" s="281"/>
      <c r="CC270" s="281"/>
      <c r="CD270" s="281"/>
      <c r="CE270" s="281"/>
      <c r="CF270" s="281"/>
      <c r="CG270" s="281"/>
      <c r="CH270" s="281"/>
      <c r="CI270" s="281"/>
      <c r="CJ270" s="281"/>
      <c r="CK270" s="282"/>
    </row>
    <row r="271" spans="5:89" ht="10.5" customHeight="1" x14ac:dyDescent="0.25">
      <c r="E271" s="45"/>
      <c r="F271" s="45"/>
      <c r="G271" s="45"/>
      <c r="I271" s="139" t="s">
        <v>219</v>
      </c>
      <c r="BM271" s="283"/>
      <c r="BN271" s="284"/>
      <c r="BO271" s="284"/>
      <c r="BP271" s="284"/>
      <c r="BQ271" s="284"/>
      <c r="BR271" s="284"/>
      <c r="BS271" s="284"/>
      <c r="BT271" s="284"/>
      <c r="BU271" s="284"/>
      <c r="BV271" s="284"/>
      <c r="BW271" s="284"/>
      <c r="BX271" s="284"/>
      <c r="BY271" s="284"/>
      <c r="BZ271" s="284"/>
      <c r="CA271" s="284"/>
      <c r="CB271" s="284"/>
      <c r="CC271" s="284"/>
      <c r="CD271" s="284"/>
      <c r="CE271" s="284"/>
      <c r="CF271" s="284"/>
      <c r="CG271" s="284"/>
      <c r="CH271" s="284"/>
      <c r="CI271" s="284"/>
      <c r="CJ271" s="284"/>
      <c r="CK271" s="285"/>
    </row>
    <row r="272" spans="5:89" ht="10.5" customHeight="1" x14ac:dyDescent="0.25">
      <c r="E272" s="45"/>
      <c r="F272" s="45"/>
      <c r="G272" s="45"/>
      <c r="I272" s="139" t="s">
        <v>220</v>
      </c>
    </row>
    <row r="273" spans="5:89" ht="10.5" customHeight="1" x14ac:dyDescent="0.25">
      <c r="E273" s="45"/>
      <c r="F273" s="45"/>
      <c r="G273" s="45"/>
      <c r="I273" s="138"/>
    </row>
    <row r="274" spans="5:89" ht="10.5" customHeight="1" x14ac:dyDescent="0.25">
      <c r="E274" s="45"/>
      <c r="F274" s="45"/>
      <c r="G274" s="45"/>
      <c r="I274" s="112" t="s">
        <v>221</v>
      </c>
      <c r="L274" s="112" t="s">
        <v>222</v>
      </c>
    </row>
    <row r="275" spans="5:89" ht="10.5" customHeight="1" x14ac:dyDescent="0.25">
      <c r="E275" s="45"/>
      <c r="F275" s="45"/>
      <c r="G275" s="45"/>
      <c r="I275" s="112"/>
    </row>
    <row r="276" spans="5:89" ht="10.5" customHeight="1" x14ac:dyDescent="0.25">
      <c r="E276" s="45"/>
      <c r="F276" s="45"/>
      <c r="G276" s="45"/>
    </row>
    <row r="277" spans="5:89" ht="24.75" customHeight="1" x14ac:dyDescent="0.4">
      <c r="E277" s="45"/>
      <c r="F277" s="45"/>
      <c r="G277" s="45"/>
      <c r="H277" s="137" t="s">
        <v>223</v>
      </c>
    </row>
    <row r="278" spans="5:89" ht="10.5" customHeight="1" x14ac:dyDescent="0.25">
      <c r="E278" s="45"/>
      <c r="F278" s="45"/>
      <c r="G278" s="45"/>
    </row>
    <row r="279" spans="5:89" ht="10.5" customHeight="1" x14ac:dyDescent="0.25">
      <c r="E279" s="45"/>
      <c r="F279" s="45"/>
      <c r="G279" s="45"/>
    </row>
    <row r="280" spans="5:89" ht="10.5" customHeight="1" x14ac:dyDescent="0.25">
      <c r="E280" s="45"/>
      <c r="F280" s="45"/>
      <c r="G280" s="45"/>
    </row>
    <row r="281" spans="5:89" ht="10.5" customHeight="1" x14ac:dyDescent="0.25">
      <c r="E281" s="45"/>
      <c r="F281" s="45"/>
      <c r="G281" s="45"/>
      <c r="J281" s="120"/>
      <c r="K281" s="120"/>
      <c r="BM281" s="277" t="s">
        <v>224</v>
      </c>
      <c r="BN281" s="278"/>
      <c r="BO281" s="278"/>
      <c r="BP281" s="278"/>
      <c r="BQ281" s="278"/>
      <c r="BR281" s="278"/>
      <c r="BS281" s="278"/>
      <c r="BT281" s="278"/>
      <c r="BU281" s="278"/>
      <c r="BV281" s="278"/>
      <c r="BW281" s="278"/>
      <c r="BX281" s="278"/>
      <c r="BY281" s="278"/>
      <c r="BZ281" s="278"/>
      <c r="CA281" s="278"/>
      <c r="CB281" s="278"/>
      <c r="CC281" s="278"/>
      <c r="CD281" s="278"/>
      <c r="CE281" s="278"/>
      <c r="CF281" s="278"/>
      <c r="CG281" s="278"/>
      <c r="CH281" s="278"/>
      <c r="CI281" s="278"/>
      <c r="CJ281" s="278"/>
      <c r="CK281" s="279"/>
    </row>
    <row r="282" spans="5:89" ht="10.5" customHeight="1" x14ac:dyDescent="0.25">
      <c r="E282" s="45"/>
      <c r="F282" s="241" t="e">
        <f>BIN2DEC(I282)</f>
        <v>#N/A</v>
      </c>
      <c r="G282" s="241"/>
      <c r="I282" s="122" t="e">
        <f>VLOOKUP(AE282,[1]Hardware!$D$10:$F$83,2,)</f>
        <v>#N/A</v>
      </c>
      <c r="J282" s="123" t="s">
        <v>152</v>
      </c>
      <c r="K282" s="124" t="s">
        <v>152</v>
      </c>
      <c r="AE282" s="112" t="s">
        <v>225</v>
      </c>
      <c r="AO282" s="125" t="e">
        <f>BIN2HEX(I282,2)</f>
        <v>#N/A</v>
      </c>
      <c r="AP282" s="125" t="str">
        <f>CONCATENATE(BIN2HEX(J285,1),BIN2HEX(K285,1))</f>
        <v>00</v>
      </c>
      <c r="BM282" s="280"/>
      <c r="BN282" s="281"/>
      <c r="BO282" s="281"/>
      <c r="BP282" s="281"/>
      <c r="BQ282" s="281"/>
      <c r="BR282" s="281"/>
      <c r="BS282" s="281"/>
      <c r="BT282" s="281"/>
      <c r="BU282" s="281"/>
      <c r="BV282" s="281"/>
      <c r="BW282" s="281"/>
      <c r="BX282" s="281"/>
      <c r="BY282" s="281"/>
      <c r="BZ282" s="281"/>
      <c r="CA282" s="281"/>
      <c r="CB282" s="281"/>
      <c r="CC282" s="281"/>
      <c r="CD282" s="281"/>
      <c r="CE282" s="281"/>
      <c r="CF282" s="281"/>
      <c r="CG282" s="281"/>
      <c r="CH282" s="281"/>
      <c r="CI282" s="281"/>
      <c r="CJ282" s="281"/>
      <c r="CK282" s="282"/>
    </row>
    <row r="283" spans="5:89" ht="10.5" customHeight="1" x14ac:dyDescent="0.25">
      <c r="E283" s="37"/>
      <c r="F283" s="37"/>
      <c r="G283" s="37"/>
      <c r="BM283" s="280"/>
      <c r="BN283" s="281"/>
      <c r="BO283" s="281"/>
      <c r="BP283" s="281"/>
      <c r="BQ283" s="281"/>
      <c r="BR283" s="281"/>
      <c r="BS283" s="281"/>
      <c r="BT283" s="281"/>
      <c r="BU283" s="281"/>
      <c r="BV283" s="281"/>
      <c r="BW283" s="281"/>
      <c r="BX283" s="281"/>
      <c r="BY283" s="281"/>
      <c r="BZ283" s="281"/>
      <c r="CA283" s="281"/>
      <c r="CB283" s="281"/>
      <c r="CC283" s="281"/>
      <c r="CD283" s="281"/>
      <c r="CE283" s="281"/>
      <c r="CF283" s="281"/>
      <c r="CG283" s="281"/>
      <c r="CH283" s="281"/>
      <c r="CI283" s="281"/>
      <c r="CJ283" s="281"/>
      <c r="CK283" s="282"/>
    </row>
    <row r="284" spans="5:89" ht="10.5" customHeight="1" x14ac:dyDescent="0.25">
      <c r="E284" s="37"/>
      <c r="F284" s="37"/>
      <c r="G284" s="37"/>
      <c r="BM284" s="280"/>
      <c r="BN284" s="281"/>
      <c r="BO284" s="281"/>
      <c r="BP284" s="281"/>
      <c r="BQ284" s="281"/>
      <c r="BR284" s="281"/>
      <c r="BS284" s="281"/>
      <c r="BT284" s="281"/>
      <c r="BU284" s="281"/>
      <c r="BV284" s="281"/>
      <c r="BW284" s="281"/>
      <c r="BX284" s="281"/>
      <c r="BY284" s="281"/>
      <c r="BZ284" s="281"/>
      <c r="CA284" s="281"/>
      <c r="CB284" s="281"/>
      <c r="CC284" s="281"/>
      <c r="CD284" s="281"/>
      <c r="CE284" s="281"/>
      <c r="CF284" s="281"/>
      <c r="CG284" s="281"/>
      <c r="CH284" s="281"/>
      <c r="CI284" s="281"/>
      <c r="CJ284" s="281"/>
      <c r="CK284" s="282"/>
    </row>
    <row r="285" spans="5:89" ht="10.5" customHeight="1" x14ac:dyDescent="0.25">
      <c r="E285" s="37"/>
      <c r="F285" s="37"/>
      <c r="G285" s="37"/>
      <c r="BM285" s="280"/>
      <c r="BN285" s="281"/>
      <c r="BO285" s="281"/>
      <c r="BP285" s="281"/>
      <c r="BQ285" s="281"/>
      <c r="BR285" s="281"/>
      <c r="BS285" s="281"/>
      <c r="BT285" s="281"/>
      <c r="BU285" s="281"/>
      <c r="BV285" s="281"/>
      <c r="BW285" s="281"/>
      <c r="BX285" s="281"/>
      <c r="BY285" s="281"/>
      <c r="BZ285" s="281"/>
      <c r="CA285" s="281"/>
      <c r="CB285" s="281"/>
      <c r="CC285" s="281"/>
      <c r="CD285" s="281"/>
      <c r="CE285" s="281"/>
      <c r="CF285" s="281"/>
      <c r="CG285" s="281"/>
      <c r="CH285" s="281"/>
      <c r="CI285" s="281"/>
      <c r="CJ285" s="281"/>
      <c r="CK285" s="282"/>
    </row>
    <row r="286" spans="5:89" ht="10.5" customHeight="1" x14ac:dyDescent="0.25">
      <c r="E286" s="37"/>
      <c r="F286" s="37"/>
      <c r="G286" s="37"/>
      <c r="BM286" s="283"/>
      <c r="BN286" s="284"/>
      <c r="BO286" s="284"/>
      <c r="BP286" s="284"/>
      <c r="BQ286" s="284"/>
      <c r="BR286" s="284"/>
      <c r="BS286" s="284"/>
      <c r="BT286" s="284"/>
      <c r="BU286" s="284"/>
      <c r="BV286" s="284"/>
      <c r="BW286" s="284"/>
      <c r="BX286" s="284"/>
      <c r="BY286" s="284"/>
      <c r="BZ286" s="284"/>
      <c r="CA286" s="284"/>
      <c r="CB286" s="284"/>
      <c r="CC286" s="284"/>
      <c r="CD286" s="284"/>
      <c r="CE286" s="284"/>
      <c r="CF286" s="284"/>
      <c r="CG286" s="284"/>
      <c r="CH286" s="284"/>
      <c r="CI286" s="284"/>
      <c r="CJ286" s="284"/>
      <c r="CK286" s="285"/>
    </row>
    <row r="287" spans="5:89" ht="10.5" customHeight="1" x14ac:dyDescent="0.25">
      <c r="E287" s="37"/>
      <c r="F287" s="37"/>
      <c r="G287" s="37"/>
      <c r="BM287" s="140"/>
      <c r="BN287" s="140"/>
      <c r="BO287" s="140"/>
      <c r="BP287" s="140"/>
      <c r="BQ287" s="140"/>
      <c r="BR287" s="140"/>
      <c r="BS287" s="140"/>
      <c r="BT287" s="140"/>
      <c r="BU287" s="140"/>
      <c r="BV287" s="140"/>
      <c r="BW287" s="140"/>
      <c r="BX287" s="140"/>
      <c r="BY287" s="140"/>
      <c r="BZ287" s="140"/>
      <c r="CA287" s="140"/>
      <c r="CB287" s="140"/>
      <c r="CC287" s="140"/>
      <c r="CD287" s="140"/>
      <c r="CE287" s="140"/>
      <c r="CF287" s="140"/>
      <c r="CG287" s="140"/>
      <c r="CH287" s="140"/>
      <c r="CI287" s="140"/>
      <c r="CJ287" s="140"/>
      <c r="CK287" s="140"/>
    </row>
    <row r="288" spans="5:89" ht="10.5" customHeight="1" x14ac:dyDescent="0.25">
      <c r="E288" s="37"/>
      <c r="F288" s="45"/>
      <c r="G288" s="45"/>
      <c r="J288" s="25" t="s">
        <v>137</v>
      </c>
      <c r="K288" s="25" t="s">
        <v>137</v>
      </c>
      <c r="BM288" s="242" t="s">
        <v>226</v>
      </c>
      <c r="BN288" s="243"/>
      <c r="BO288" s="243"/>
      <c r="BP288" s="243"/>
      <c r="BQ288" s="243"/>
      <c r="BR288" s="243"/>
      <c r="BS288" s="243"/>
      <c r="BT288" s="243"/>
      <c r="BU288" s="243"/>
      <c r="BV288" s="243"/>
      <c r="BW288" s="243"/>
      <c r="BX288" s="243"/>
      <c r="BY288" s="243"/>
      <c r="BZ288" s="243"/>
      <c r="CA288" s="243"/>
      <c r="CB288" s="243"/>
      <c r="CC288" s="243"/>
      <c r="CD288" s="243"/>
      <c r="CE288" s="243"/>
      <c r="CF288" s="243"/>
      <c r="CG288" s="243"/>
      <c r="CH288" s="243"/>
      <c r="CI288" s="243"/>
      <c r="CJ288" s="243"/>
      <c r="CK288" s="244"/>
    </row>
    <row r="289" spans="5:89" ht="10.5" customHeight="1" x14ac:dyDescent="0.25">
      <c r="E289" s="37"/>
      <c r="F289" s="241" t="e">
        <f>BIN2DEC(I289)</f>
        <v>#N/A</v>
      </c>
      <c r="G289" s="241"/>
      <c r="I289" s="141" t="e">
        <f>VLOOKUP(AE289,[1]Hardware!$D$10:$F$83,2,)</f>
        <v>#N/A</v>
      </c>
      <c r="J289" s="123" t="str">
        <f>VLOOKUP(J291,[1]Hardware!$D$10:$F$83,2,)</f>
        <v>0010</v>
      </c>
      <c r="K289" s="124" t="str">
        <f>VLOOKUP(K291,[1]Hardware!$D$10:$F$83,2,)</f>
        <v>0001</v>
      </c>
      <c r="AE289" s="112" t="s">
        <v>227</v>
      </c>
      <c r="AO289" s="125" t="e">
        <f>BIN2HEX(I289,2)</f>
        <v>#N/A</v>
      </c>
      <c r="AP289" s="125" t="str">
        <f>CONCATENATE(BIN2HEX(J289,1),BIN2HEX(K289,1))</f>
        <v>21</v>
      </c>
      <c r="BM289" s="245"/>
      <c r="BN289" s="246"/>
      <c r="BO289" s="246"/>
      <c r="BP289" s="246"/>
      <c r="BQ289" s="246"/>
      <c r="BR289" s="246"/>
      <c r="BS289" s="246"/>
      <c r="BT289" s="246"/>
      <c r="BU289" s="246"/>
      <c r="BV289" s="246"/>
      <c r="BW289" s="246"/>
      <c r="BX289" s="246"/>
      <c r="BY289" s="246"/>
      <c r="BZ289" s="246"/>
      <c r="CA289" s="246"/>
      <c r="CB289" s="246"/>
      <c r="CC289" s="246"/>
      <c r="CD289" s="246"/>
      <c r="CE289" s="246"/>
      <c r="CF289" s="246"/>
      <c r="CG289" s="246"/>
      <c r="CH289" s="246"/>
      <c r="CI289" s="246"/>
      <c r="CJ289" s="246"/>
      <c r="CK289" s="247"/>
    </row>
    <row r="290" spans="5:89" ht="10.5" customHeight="1" x14ac:dyDescent="0.25">
      <c r="E290" s="37"/>
      <c r="F290" s="45"/>
      <c r="G290" s="45"/>
      <c r="BM290" s="245"/>
      <c r="BN290" s="246"/>
      <c r="BO290" s="246"/>
      <c r="BP290" s="246"/>
      <c r="BQ290" s="246"/>
      <c r="BR290" s="246"/>
      <c r="BS290" s="246"/>
      <c r="BT290" s="246"/>
      <c r="BU290" s="246"/>
      <c r="BV290" s="246"/>
      <c r="BW290" s="246"/>
      <c r="BX290" s="246"/>
      <c r="BY290" s="246"/>
      <c r="BZ290" s="246"/>
      <c r="CA290" s="246"/>
      <c r="CB290" s="246"/>
      <c r="CC290" s="246"/>
      <c r="CD290" s="246"/>
      <c r="CE290" s="246"/>
      <c r="CF290" s="246"/>
      <c r="CG290" s="246"/>
      <c r="CH290" s="246"/>
      <c r="CI290" s="246"/>
      <c r="CJ290" s="246"/>
      <c r="CK290" s="247"/>
    </row>
    <row r="291" spans="5:89" ht="10.5" customHeight="1" x14ac:dyDescent="0.25">
      <c r="E291" s="37"/>
      <c r="F291" s="37"/>
      <c r="G291" s="37"/>
      <c r="J291" s="126" t="s">
        <v>27</v>
      </c>
      <c r="K291" s="126" t="s">
        <v>22</v>
      </c>
      <c r="L291" s="127" t="s">
        <v>140</v>
      </c>
      <c r="BM291" s="248"/>
      <c r="BN291" s="249"/>
      <c r="BO291" s="249"/>
      <c r="BP291" s="249"/>
      <c r="BQ291" s="249"/>
      <c r="BR291" s="249"/>
      <c r="BS291" s="249"/>
      <c r="BT291" s="249"/>
      <c r="BU291" s="249"/>
      <c r="BV291" s="249"/>
      <c r="BW291" s="249"/>
      <c r="BX291" s="249"/>
      <c r="BY291" s="249"/>
      <c r="BZ291" s="249"/>
      <c r="CA291" s="249"/>
      <c r="CB291" s="249"/>
      <c r="CC291" s="249"/>
      <c r="CD291" s="249"/>
      <c r="CE291" s="249"/>
      <c r="CF291" s="249"/>
      <c r="CG291" s="249"/>
      <c r="CH291" s="249"/>
      <c r="CI291" s="249"/>
      <c r="CJ291" s="249"/>
      <c r="CK291" s="250"/>
    </row>
    <row r="292" spans="5:89" ht="10.5" customHeight="1" x14ac:dyDescent="0.25">
      <c r="E292" s="37"/>
      <c r="F292" s="37"/>
      <c r="G292" s="37"/>
      <c r="BM292" s="140"/>
      <c r="BN292" s="140"/>
      <c r="BO292" s="140"/>
      <c r="BP292" s="140"/>
      <c r="BQ292" s="140"/>
      <c r="BR292" s="140"/>
      <c r="BS292" s="140"/>
      <c r="BT292" s="140"/>
      <c r="BU292" s="140"/>
      <c r="BV292" s="140"/>
      <c r="BW292" s="140"/>
      <c r="BX292" s="140"/>
      <c r="BY292" s="140"/>
      <c r="BZ292" s="140"/>
      <c r="CA292" s="140"/>
      <c r="CB292" s="140"/>
      <c r="CC292" s="140"/>
      <c r="CD292" s="140"/>
      <c r="CE292" s="140"/>
      <c r="CF292" s="140"/>
      <c r="CG292" s="140"/>
      <c r="CH292" s="140"/>
      <c r="CI292" s="140"/>
      <c r="CJ292" s="140"/>
      <c r="CK292" s="140"/>
    </row>
    <row r="293" spans="5:89" ht="10.5" customHeight="1" x14ac:dyDescent="0.25">
      <c r="E293" s="37"/>
      <c r="F293" s="37"/>
      <c r="G293" s="37"/>
      <c r="BM293" s="140"/>
      <c r="BN293" s="140"/>
      <c r="BO293" s="140"/>
      <c r="BP293" s="140"/>
      <c r="BQ293" s="140"/>
      <c r="BR293" s="140"/>
      <c r="BS293" s="140"/>
      <c r="BT293" s="140"/>
      <c r="BU293" s="140"/>
      <c r="BV293" s="140"/>
      <c r="BW293" s="140"/>
      <c r="BX293" s="140"/>
      <c r="BY293" s="140"/>
      <c r="BZ293" s="140"/>
      <c r="CA293" s="140"/>
      <c r="CB293" s="140"/>
      <c r="CC293" s="140"/>
      <c r="CD293" s="140"/>
      <c r="CE293" s="140"/>
      <c r="CF293" s="140"/>
      <c r="CG293" s="140"/>
      <c r="CH293" s="140"/>
      <c r="CI293" s="140"/>
      <c r="CJ293" s="140"/>
      <c r="CK293" s="140"/>
    </row>
    <row r="294" spans="5:89" ht="10.5" customHeight="1" x14ac:dyDescent="0.25">
      <c r="E294" s="37"/>
      <c r="F294" s="37"/>
      <c r="G294" s="37"/>
      <c r="BM294" s="140"/>
      <c r="BN294" s="140"/>
      <c r="BO294" s="140"/>
      <c r="BP294" s="140"/>
      <c r="BQ294" s="140"/>
      <c r="BR294" s="140"/>
      <c r="BS294" s="140"/>
      <c r="BT294" s="140"/>
      <c r="BU294" s="140"/>
      <c r="BV294" s="140"/>
      <c r="BW294" s="140"/>
      <c r="BX294" s="140"/>
      <c r="BY294" s="140"/>
      <c r="BZ294" s="140"/>
      <c r="CA294" s="140"/>
      <c r="CB294" s="140"/>
      <c r="CC294" s="140"/>
      <c r="CD294" s="140"/>
      <c r="CE294" s="140"/>
      <c r="CF294" s="140"/>
      <c r="CG294" s="140"/>
      <c r="CH294" s="140"/>
      <c r="CI294" s="140"/>
      <c r="CJ294" s="140"/>
      <c r="CK294" s="140"/>
    </row>
    <row r="295" spans="5:89" ht="10.5" customHeight="1" x14ac:dyDescent="0.25">
      <c r="E295" s="37"/>
      <c r="F295" s="37"/>
      <c r="G295" s="37"/>
      <c r="BM295" s="140"/>
      <c r="BN295" s="140"/>
      <c r="BO295" s="140"/>
      <c r="BP295" s="140"/>
      <c r="BQ295" s="140"/>
      <c r="BR295" s="140"/>
      <c r="BS295" s="140"/>
      <c r="BT295" s="140"/>
      <c r="BU295" s="140"/>
      <c r="BV295" s="140"/>
      <c r="BW295" s="140"/>
      <c r="BX295" s="140"/>
      <c r="BY295" s="140"/>
      <c r="BZ295" s="140"/>
      <c r="CA295" s="140"/>
      <c r="CB295" s="140"/>
      <c r="CC295" s="140"/>
      <c r="CD295" s="140"/>
      <c r="CE295" s="140"/>
      <c r="CF295" s="140"/>
      <c r="CG295" s="140"/>
      <c r="CH295" s="140"/>
      <c r="CI295" s="140"/>
      <c r="CJ295" s="140"/>
      <c r="CK295" s="140"/>
    </row>
    <row r="296" spans="5:89" ht="10.5" customHeight="1" x14ac:dyDescent="0.25">
      <c r="E296" s="37"/>
      <c r="F296" s="37"/>
      <c r="G296" s="37"/>
      <c r="BM296" s="140"/>
      <c r="BN296" s="140"/>
      <c r="BO296" s="140"/>
      <c r="BP296" s="140"/>
      <c r="BQ296" s="140"/>
      <c r="BR296" s="140"/>
      <c r="BS296" s="140"/>
      <c r="BT296" s="140"/>
      <c r="BU296" s="140"/>
      <c r="BV296" s="140"/>
      <c r="BW296" s="140"/>
      <c r="BX296" s="140"/>
      <c r="BY296" s="140"/>
      <c r="BZ296" s="140"/>
      <c r="CA296" s="140"/>
      <c r="CB296" s="140"/>
      <c r="CC296" s="140"/>
      <c r="CD296" s="140"/>
      <c r="CE296" s="140"/>
      <c r="CF296" s="140"/>
      <c r="CG296" s="140"/>
      <c r="CH296" s="140"/>
      <c r="CI296" s="140"/>
      <c r="CJ296" s="140"/>
      <c r="CK296" s="140"/>
    </row>
    <row r="297" spans="5:89" ht="10.5" customHeight="1" x14ac:dyDescent="0.25">
      <c r="E297" s="37"/>
      <c r="F297" s="37"/>
      <c r="G297" s="37"/>
      <c r="BM297" s="140"/>
      <c r="BN297" s="140"/>
      <c r="BO297" s="140"/>
      <c r="BP297" s="140"/>
      <c r="BQ297" s="140"/>
      <c r="BR297" s="140"/>
      <c r="BS297" s="140"/>
      <c r="BT297" s="140"/>
      <c r="BU297" s="140"/>
      <c r="BV297" s="140"/>
      <c r="BW297" s="140"/>
      <c r="BX297" s="140"/>
      <c r="BY297" s="140"/>
      <c r="BZ297" s="140"/>
      <c r="CA297" s="140"/>
      <c r="CB297" s="140"/>
      <c r="CC297" s="140"/>
      <c r="CD297" s="140"/>
      <c r="CE297" s="140"/>
      <c r="CF297" s="140"/>
      <c r="CG297" s="140"/>
      <c r="CH297" s="140"/>
      <c r="CI297" s="140"/>
      <c r="CJ297" s="140"/>
      <c r="CK297" s="140"/>
    </row>
    <row r="298" spans="5:89" ht="10.5" customHeight="1" x14ac:dyDescent="0.25">
      <c r="E298" s="37"/>
      <c r="F298" s="37"/>
      <c r="G298" s="37"/>
      <c r="BM298" s="140"/>
      <c r="BN298" s="140"/>
      <c r="BO298" s="140"/>
      <c r="BP298" s="140"/>
      <c r="BQ298" s="140"/>
      <c r="BR298" s="140"/>
      <c r="BS298" s="140"/>
      <c r="BT298" s="140"/>
      <c r="BU298" s="140"/>
      <c r="BV298" s="140"/>
      <c r="BW298" s="140"/>
      <c r="BX298" s="140"/>
      <c r="BY298" s="140"/>
      <c r="BZ298" s="140"/>
      <c r="CA298" s="140"/>
      <c r="CB298" s="140"/>
      <c r="CC298" s="140"/>
      <c r="CD298" s="140"/>
      <c r="CE298" s="140"/>
      <c r="CF298" s="140"/>
      <c r="CG298" s="140"/>
      <c r="CH298" s="140"/>
      <c r="CI298" s="140"/>
      <c r="CJ298" s="140"/>
      <c r="CK298" s="140"/>
    </row>
    <row r="299" spans="5:89" ht="10.5" customHeight="1" x14ac:dyDescent="0.25">
      <c r="E299" s="37"/>
      <c r="F299" s="37"/>
      <c r="G299" s="37"/>
      <c r="BM299" s="140"/>
      <c r="BN299" s="140"/>
      <c r="BO299" s="140"/>
      <c r="BP299" s="140"/>
      <c r="BQ299" s="140"/>
      <c r="BR299" s="140"/>
      <c r="BS299" s="140"/>
      <c r="BT299" s="140"/>
      <c r="BU299" s="140"/>
      <c r="BV299" s="140"/>
      <c r="BW299" s="140"/>
      <c r="BX299" s="140"/>
      <c r="BY299" s="140"/>
      <c r="BZ299" s="140"/>
      <c r="CA299" s="140"/>
      <c r="CB299" s="140"/>
      <c r="CC299" s="140"/>
      <c r="CD299" s="140"/>
      <c r="CE299" s="140"/>
      <c r="CF299" s="140"/>
      <c r="CG299" s="140"/>
      <c r="CH299" s="140"/>
      <c r="CI299" s="140"/>
      <c r="CJ299" s="140"/>
      <c r="CK299" s="140"/>
    </row>
    <row r="300" spans="5:89" ht="10.5" customHeight="1" x14ac:dyDescent="0.25">
      <c r="E300" s="37"/>
      <c r="F300" s="37"/>
      <c r="G300" s="37"/>
    </row>
    <row r="301" spans="5:89" ht="10.5" customHeight="1" x14ac:dyDescent="0.25">
      <c r="E301" s="45"/>
      <c r="F301" s="45"/>
      <c r="G301" s="45"/>
      <c r="J301" s="120"/>
      <c r="K301" s="120"/>
      <c r="BM301" s="277" t="s">
        <v>228</v>
      </c>
      <c r="BN301" s="278"/>
      <c r="BO301" s="278"/>
      <c r="BP301" s="278"/>
      <c r="BQ301" s="278"/>
      <c r="BR301" s="278"/>
      <c r="BS301" s="278"/>
      <c r="BT301" s="278"/>
      <c r="BU301" s="278"/>
      <c r="BV301" s="278"/>
      <c r="BW301" s="278"/>
      <c r="BX301" s="278"/>
      <c r="BY301" s="278"/>
      <c r="BZ301" s="278"/>
      <c r="CA301" s="278"/>
      <c r="CB301" s="278"/>
      <c r="CC301" s="278"/>
      <c r="CD301" s="278"/>
      <c r="CE301" s="278"/>
      <c r="CF301" s="278"/>
      <c r="CG301" s="278"/>
      <c r="CH301" s="278"/>
      <c r="CI301" s="278"/>
      <c r="CJ301" s="278"/>
      <c r="CK301" s="279"/>
    </row>
    <row r="302" spans="5:89" ht="10.5" customHeight="1" x14ac:dyDescent="0.25">
      <c r="E302" s="45"/>
      <c r="F302" s="241" t="e">
        <f>BIN2DEC(I302)</f>
        <v>#N/A</v>
      </c>
      <c r="G302" s="241"/>
      <c r="I302" s="122" t="e">
        <f>VLOOKUP(AE302,[1]Hardware!$D$10:$F$83,2,)</f>
        <v>#N/A</v>
      </c>
      <c r="J302" s="90" t="s">
        <v>66</v>
      </c>
      <c r="K302" s="142" t="s">
        <v>66</v>
      </c>
      <c r="L302" s="287" t="s">
        <v>155</v>
      </c>
      <c r="M302" s="288"/>
      <c r="N302" s="288" t="s">
        <v>229</v>
      </c>
      <c r="O302" s="288"/>
      <c r="P302" s="271" t="s">
        <v>184</v>
      </c>
      <c r="Q302" s="271"/>
      <c r="R302" s="271" t="s">
        <v>185</v>
      </c>
      <c r="S302" s="272"/>
      <c r="AE302" s="112" t="s">
        <v>230</v>
      </c>
      <c r="AO302" s="125" t="e">
        <f>BIN2HEX(I302,2)</f>
        <v>#N/A</v>
      </c>
      <c r="AP302" s="125" t="str">
        <f>CONCATENATE(BIN2HEX(J302,1),BIN2HEX(K302,1))</f>
        <v>00</v>
      </c>
      <c r="AQ302" s="241" t="str">
        <f>L302</f>
        <v>00</v>
      </c>
      <c r="AR302" s="241"/>
      <c r="AS302" s="241" t="str">
        <f>N302</f>
        <v>00</v>
      </c>
      <c r="AT302" s="241"/>
      <c r="AU302" s="241" t="str">
        <f>P302</f>
        <v>BD</v>
      </c>
      <c r="AV302" s="241"/>
      <c r="AW302" s="241" t="str">
        <f>R302</f>
        <v>FF</v>
      </c>
      <c r="AX302" s="241"/>
      <c r="BM302" s="280"/>
      <c r="BN302" s="281"/>
      <c r="BO302" s="281"/>
      <c r="BP302" s="281"/>
      <c r="BQ302" s="281"/>
      <c r="BR302" s="281"/>
      <c r="BS302" s="281"/>
      <c r="BT302" s="281"/>
      <c r="BU302" s="281"/>
      <c r="BV302" s="281"/>
      <c r="BW302" s="281"/>
      <c r="BX302" s="281"/>
      <c r="BY302" s="281"/>
      <c r="BZ302" s="281"/>
      <c r="CA302" s="281"/>
      <c r="CB302" s="281"/>
      <c r="CC302" s="281"/>
      <c r="CD302" s="281"/>
      <c r="CE302" s="281"/>
      <c r="CF302" s="281"/>
      <c r="CG302" s="281"/>
      <c r="CH302" s="281"/>
      <c r="CI302" s="281"/>
      <c r="CJ302" s="281"/>
      <c r="CK302" s="282"/>
    </row>
    <row r="303" spans="5:89" ht="10.5" customHeight="1" x14ac:dyDescent="0.25">
      <c r="E303" s="37"/>
      <c r="F303" s="37"/>
      <c r="G303" s="37"/>
      <c r="BM303" s="280"/>
      <c r="BN303" s="281"/>
      <c r="BO303" s="281"/>
      <c r="BP303" s="281"/>
      <c r="BQ303" s="281"/>
      <c r="BR303" s="281"/>
      <c r="BS303" s="281"/>
      <c r="BT303" s="281"/>
      <c r="BU303" s="281"/>
      <c r="BV303" s="281"/>
      <c r="BW303" s="281"/>
      <c r="BX303" s="281"/>
      <c r="BY303" s="281"/>
      <c r="BZ303" s="281"/>
      <c r="CA303" s="281"/>
      <c r="CB303" s="281"/>
      <c r="CC303" s="281"/>
      <c r="CD303" s="281"/>
      <c r="CE303" s="281"/>
      <c r="CF303" s="281"/>
      <c r="CG303" s="281"/>
      <c r="CH303" s="281"/>
      <c r="CI303" s="281"/>
      <c r="CJ303" s="281"/>
      <c r="CK303" s="282"/>
    </row>
    <row r="304" spans="5:89" ht="10.5" customHeight="1" x14ac:dyDescent="0.25">
      <c r="E304" s="37"/>
      <c r="F304" s="37"/>
      <c r="G304" s="37"/>
      <c r="BM304" s="280"/>
      <c r="BN304" s="281"/>
      <c r="BO304" s="281"/>
      <c r="BP304" s="281"/>
      <c r="BQ304" s="281"/>
      <c r="BR304" s="281"/>
      <c r="BS304" s="281"/>
      <c r="BT304" s="281"/>
      <c r="BU304" s="281"/>
      <c r="BV304" s="281"/>
      <c r="BW304" s="281"/>
      <c r="BX304" s="281"/>
      <c r="BY304" s="281"/>
      <c r="BZ304" s="281"/>
      <c r="CA304" s="281"/>
      <c r="CB304" s="281"/>
      <c r="CC304" s="281"/>
      <c r="CD304" s="281"/>
      <c r="CE304" s="281"/>
      <c r="CF304" s="281"/>
      <c r="CG304" s="281"/>
      <c r="CH304" s="281"/>
      <c r="CI304" s="281"/>
      <c r="CJ304" s="281"/>
      <c r="CK304" s="282"/>
    </row>
    <row r="305" spans="5:89" ht="10.5" customHeight="1" x14ac:dyDescent="0.25">
      <c r="E305" s="37"/>
      <c r="F305" s="37"/>
      <c r="G305" s="37"/>
      <c r="BM305" s="280"/>
      <c r="BN305" s="281"/>
      <c r="BO305" s="281"/>
      <c r="BP305" s="281"/>
      <c r="BQ305" s="281"/>
      <c r="BR305" s="281"/>
      <c r="BS305" s="281"/>
      <c r="BT305" s="281"/>
      <c r="BU305" s="281"/>
      <c r="BV305" s="281"/>
      <c r="BW305" s="281"/>
      <c r="BX305" s="281"/>
      <c r="BY305" s="281"/>
      <c r="BZ305" s="281"/>
      <c r="CA305" s="281"/>
      <c r="CB305" s="281"/>
      <c r="CC305" s="281"/>
      <c r="CD305" s="281"/>
      <c r="CE305" s="281"/>
      <c r="CF305" s="281"/>
      <c r="CG305" s="281"/>
      <c r="CH305" s="281"/>
      <c r="CI305" s="281"/>
      <c r="CJ305" s="281"/>
      <c r="CK305" s="282"/>
    </row>
    <row r="306" spans="5:89" ht="10.5" customHeight="1" x14ac:dyDescent="0.25">
      <c r="E306" s="37"/>
      <c r="F306" s="37"/>
      <c r="G306" s="37"/>
      <c r="I306" s="112" t="s">
        <v>231</v>
      </c>
      <c r="BM306" s="283"/>
      <c r="BN306" s="284"/>
      <c r="BO306" s="284"/>
      <c r="BP306" s="284"/>
      <c r="BQ306" s="284"/>
      <c r="BR306" s="284"/>
      <c r="BS306" s="284"/>
      <c r="BT306" s="284"/>
      <c r="BU306" s="284"/>
      <c r="BV306" s="284"/>
      <c r="BW306" s="284"/>
      <c r="BX306" s="284"/>
      <c r="BY306" s="284"/>
      <c r="BZ306" s="284"/>
      <c r="CA306" s="284"/>
      <c r="CB306" s="284"/>
      <c r="CC306" s="284"/>
      <c r="CD306" s="284"/>
      <c r="CE306" s="284"/>
      <c r="CF306" s="284"/>
      <c r="CG306" s="284"/>
      <c r="CH306" s="284"/>
      <c r="CI306" s="284"/>
      <c r="CJ306" s="284"/>
      <c r="CK306" s="285"/>
    </row>
    <row r="307" spans="5:89" ht="10.5" customHeight="1" x14ac:dyDescent="0.25">
      <c r="E307" s="37"/>
      <c r="F307" s="37"/>
      <c r="G307" s="37"/>
      <c r="I307" s="112" t="s">
        <v>232</v>
      </c>
      <c r="BM307" s="140"/>
      <c r="BN307" s="140"/>
      <c r="BO307" s="140"/>
      <c r="BP307" s="140"/>
      <c r="BQ307" s="140"/>
      <c r="BR307" s="140"/>
      <c r="BS307" s="140"/>
      <c r="BT307" s="140"/>
      <c r="BU307" s="140"/>
      <c r="BV307" s="140"/>
      <c r="BW307" s="140"/>
      <c r="BX307" s="140"/>
      <c r="BY307" s="140"/>
      <c r="BZ307" s="140"/>
      <c r="CA307" s="140"/>
      <c r="CB307" s="140"/>
      <c r="CC307" s="140"/>
      <c r="CD307" s="140"/>
      <c r="CE307" s="140"/>
      <c r="CF307" s="140"/>
      <c r="CG307" s="140"/>
      <c r="CH307" s="140"/>
      <c r="CI307" s="140"/>
      <c r="CJ307" s="140"/>
      <c r="CK307" s="140"/>
    </row>
    <row r="308" spans="5:89" ht="10.5" customHeight="1" x14ac:dyDescent="0.25">
      <c r="E308" s="37"/>
      <c r="F308" s="37"/>
      <c r="G308" s="37"/>
      <c r="I308" s="112" t="s">
        <v>233</v>
      </c>
      <c r="BM308" s="140"/>
      <c r="BN308" s="140"/>
      <c r="BO308" s="140"/>
      <c r="BP308" s="140"/>
      <c r="BQ308" s="140"/>
      <c r="BR308" s="140"/>
      <c r="BS308" s="140"/>
      <c r="BT308" s="140"/>
      <c r="BU308" s="140"/>
      <c r="BV308" s="140"/>
      <c r="BW308" s="140"/>
      <c r="BX308" s="140"/>
      <c r="BY308" s="140"/>
      <c r="BZ308" s="140"/>
      <c r="CA308" s="140"/>
      <c r="CB308" s="140"/>
      <c r="CC308" s="140"/>
      <c r="CD308" s="140"/>
      <c r="CE308" s="140"/>
      <c r="CF308" s="140"/>
      <c r="CG308" s="140"/>
      <c r="CH308" s="140"/>
      <c r="CI308" s="140"/>
      <c r="CJ308" s="140"/>
      <c r="CK308" s="140"/>
    </row>
    <row r="309" spans="5:89" ht="10.5" customHeight="1" x14ac:dyDescent="0.25">
      <c r="E309" s="37"/>
      <c r="F309" s="37"/>
      <c r="G309" s="37"/>
      <c r="I309" s="112"/>
      <c r="BM309" s="140"/>
      <c r="BN309" s="140"/>
      <c r="BO309" s="140"/>
      <c r="BP309" s="140"/>
      <c r="BQ309" s="140"/>
      <c r="BR309" s="140"/>
      <c r="BS309" s="140"/>
      <c r="BT309" s="140"/>
      <c r="BU309" s="140"/>
      <c r="BV309" s="140"/>
      <c r="BW309" s="140"/>
      <c r="BX309" s="140"/>
      <c r="BY309" s="140"/>
      <c r="BZ309" s="140"/>
      <c r="CA309" s="140"/>
      <c r="CB309" s="140"/>
      <c r="CC309" s="140"/>
      <c r="CD309" s="140"/>
      <c r="CE309" s="140"/>
      <c r="CF309" s="140"/>
      <c r="CG309" s="140"/>
      <c r="CH309" s="140"/>
      <c r="CI309" s="140"/>
      <c r="CJ309" s="140"/>
      <c r="CK309" s="140"/>
    </row>
    <row r="310" spans="5:89" ht="10.5" customHeight="1" x14ac:dyDescent="0.25">
      <c r="E310" s="37"/>
      <c r="F310" s="37"/>
      <c r="G310" s="37"/>
      <c r="I310" s="112" t="s">
        <v>234</v>
      </c>
      <c r="BM310" s="140"/>
      <c r="BN310" s="140"/>
      <c r="BO310" s="140"/>
      <c r="BP310" s="140"/>
      <c r="BQ310" s="140"/>
      <c r="BR310" s="140"/>
      <c r="BS310" s="140"/>
      <c r="BT310" s="140"/>
      <c r="BU310" s="140"/>
      <c r="BV310" s="140"/>
      <c r="BW310" s="140"/>
      <c r="BX310" s="140"/>
      <c r="BY310" s="140"/>
      <c r="BZ310" s="140"/>
      <c r="CA310" s="140"/>
      <c r="CB310" s="140"/>
      <c r="CC310" s="140"/>
      <c r="CD310" s="140"/>
      <c r="CE310" s="140"/>
      <c r="CF310" s="140"/>
      <c r="CG310" s="140"/>
      <c r="CH310" s="140"/>
      <c r="CI310" s="140"/>
      <c r="CJ310" s="140"/>
      <c r="CK310" s="140"/>
    </row>
    <row r="311" spans="5:89" ht="10.5" customHeight="1" x14ac:dyDescent="0.25">
      <c r="E311" s="37"/>
      <c r="F311" s="37"/>
      <c r="G311" s="37"/>
      <c r="I311" s="143" t="s">
        <v>155</v>
      </c>
      <c r="BM311" s="140"/>
      <c r="BN311" s="140"/>
      <c r="BO311" s="140"/>
      <c r="BP311" s="140"/>
      <c r="BQ311" s="140"/>
      <c r="BR311" s="140"/>
      <c r="BS311" s="140"/>
      <c r="BT311" s="140"/>
      <c r="BU311" s="140"/>
      <c r="BV311" s="140"/>
      <c r="BW311" s="140"/>
      <c r="BX311" s="140"/>
      <c r="BY311" s="140"/>
      <c r="BZ311" s="140"/>
      <c r="CA311" s="140"/>
      <c r="CB311" s="140"/>
      <c r="CC311" s="140"/>
      <c r="CD311" s="140"/>
      <c r="CE311" s="140"/>
      <c r="CF311" s="140"/>
      <c r="CG311" s="140"/>
      <c r="CH311" s="140"/>
      <c r="CI311" s="140"/>
      <c r="CJ311" s="140"/>
      <c r="CK311" s="140"/>
    </row>
    <row r="312" spans="5:89" ht="10.5" customHeight="1" x14ac:dyDescent="0.25">
      <c r="E312" s="37"/>
      <c r="F312" s="37"/>
      <c r="G312" s="37"/>
    </row>
    <row r="313" spans="5:89" ht="10.5" customHeight="1" x14ac:dyDescent="0.25">
      <c r="E313" s="37"/>
      <c r="F313" s="37"/>
      <c r="G313" s="37"/>
      <c r="I313" s="91" t="s">
        <v>155</v>
      </c>
      <c r="J313" s="112" t="s">
        <v>235</v>
      </c>
    </row>
    <row r="314" spans="5:89" ht="10.5" customHeight="1" x14ac:dyDescent="0.25">
      <c r="E314" s="37"/>
      <c r="F314" s="37"/>
      <c r="G314" s="37"/>
    </row>
    <row r="315" spans="5:89" ht="10.5" customHeight="1" x14ac:dyDescent="0.25">
      <c r="E315" s="37"/>
      <c r="F315" s="37"/>
      <c r="G315" s="37"/>
      <c r="I315" s="144"/>
      <c r="J315" s="112" t="s">
        <v>236</v>
      </c>
    </row>
    <row r="316" spans="5:89" ht="10.5" customHeight="1" x14ac:dyDescent="0.25">
      <c r="E316" s="37"/>
      <c r="F316" s="37"/>
      <c r="G316" s="37"/>
      <c r="J316" s="112" t="s">
        <v>237</v>
      </c>
    </row>
    <row r="317" spans="5:89" ht="10.5" customHeight="1" x14ac:dyDescent="0.25">
      <c r="E317" s="37"/>
      <c r="F317" s="37"/>
      <c r="G317" s="37"/>
    </row>
    <row r="318" spans="5:89" ht="10.5" customHeight="1" x14ac:dyDescent="0.25">
      <c r="E318" s="37"/>
      <c r="F318" s="37"/>
      <c r="G318" s="37"/>
    </row>
    <row r="319" spans="5:89" ht="10.5" customHeight="1" x14ac:dyDescent="0.25">
      <c r="E319" s="37"/>
      <c r="F319" s="37"/>
      <c r="G319" s="37"/>
      <c r="I319" s="112" t="s">
        <v>238</v>
      </c>
    </row>
    <row r="320" spans="5:89" ht="10.5" customHeight="1" x14ac:dyDescent="0.25">
      <c r="E320" s="37"/>
      <c r="F320" s="37"/>
      <c r="G320" s="37"/>
    </row>
    <row r="321" spans="5:10" ht="10.5" customHeight="1" x14ac:dyDescent="0.25">
      <c r="E321" s="37"/>
      <c r="F321" s="37"/>
      <c r="G321" s="37"/>
      <c r="I321" s="145" t="s">
        <v>66</v>
      </c>
      <c r="J321" s="112" t="s">
        <v>239</v>
      </c>
    </row>
    <row r="322" spans="5:10" ht="10.5" customHeight="1" x14ac:dyDescent="0.25">
      <c r="E322" s="37"/>
      <c r="F322" s="37"/>
      <c r="G322" s="37"/>
    </row>
    <row r="323" spans="5:10" ht="10.5" customHeight="1" x14ac:dyDescent="0.25">
      <c r="E323" s="37"/>
      <c r="F323" s="37"/>
      <c r="G323" s="37"/>
      <c r="I323" s="91" t="s">
        <v>66</v>
      </c>
      <c r="J323" s="112" t="s">
        <v>240</v>
      </c>
    </row>
    <row r="324" spans="5:10" ht="10.5" customHeight="1" x14ac:dyDescent="0.25">
      <c r="E324" s="37"/>
      <c r="F324" s="37"/>
      <c r="G324" s="37"/>
    </row>
    <row r="325" spans="5:10" ht="10.5" customHeight="1" x14ac:dyDescent="0.25">
      <c r="E325" s="37"/>
      <c r="F325" s="37"/>
      <c r="G325" s="37"/>
      <c r="I325" s="91" t="s">
        <v>67</v>
      </c>
      <c r="J325" s="112" t="s">
        <v>241</v>
      </c>
    </row>
    <row r="326" spans="5:10" ht="10.5" customHeight="1" x14ac:dyDescent="0.25">
      <c r="E326" s="37"/>
      <c r="F326" s="37"/>
      <c r="G326" s="37"/>
    </row>
    <row r="327" spans="5:10" ht="10.5" customHeight="1" x14ac:dyDescent="0.25">
      <c r="E327" s="37"/>
      <c r="F327" s="37"/>
      <c r="G327" s="37"/>
      <c r="I327" s="91" t="s">
        <v>69</v>
      </c>
      <c r="J327" s="112" t="s">
        <v>242</v>
      </c>
    </row>
    <row r="328" spans="5:10" ht="10.5" customHeight="1" x14ac:dyDescent="0.25">
      <c r="E328" s="37"/>
      <c r="F328" s="37"/>
      <c r="G328" s="37"/>
    </row>
    <row r="329" spans="5:10" ht="10.5" customHeight="1" x14ac:dyDescent="0.25">
      <c r="E329" s="37"/>
      <c r="F329" s="37"/>
      <c r="G329" s="37"/>
      <c r="I329" s="91" t="s">
        <v>38</v>
      </c>
      <c r="J329" s="112" t="s">
        <v>243</v>
      </c>
    </row>
    <row r="330" spans="5:10" ht="10.5" customHeight="1" x14ac:dyDescent="0.25">
      <c r="E330" s="37"/>
      <c r="F330" s="37"/>
      <c r="G330" s="37"/>
    </row>
    <row r="331" spans="5:10" ht="10.5" customHeight="1" x14ac:dyDescent="0.25">
      <c r="E331" s="37"/>
      <c r="F331" s="37"/>
      <c r="G331" s="37"/>
    </row>
    <row r="332" spans="5:10" ht="10.5" customHeight="1" x14ac:dyDescent="0.25">
      <c r="E332" s="37"/>
      <c r="F332" s="37"/>
      <c r="G332" s="37"/>
    </row>
    <row r="333" spans="5:10" ht="10.5" customHeight="1" x14ac:dyDescent="0.25">
      <c r="E333" s="37"/>
      <c r="F333" s="37"/>
      <c r="G333" s="37"/>
    </row>
    <row r="334" spans="5:10" ht="10.5" customHeight="1" x14ac:dyDescent="0.25">
      <c r="E334" s="37"/>
      <c r="F334" s="37"/>
      <c r="G334" s="37"/>
    </row>
    <row r="335" spans="5:10" ht="10.5" customHeight="1" x14ac:dyDescent="0.25">
      <c r="E335" s="37"/>
      <c r="F335" s="37"/>
      <c r="G335" s="37"/>
    </row>
    <row r="336" spans="5:10" ht="10.5" customHeight="1" x14ac:dyDescent="0.25">
      <c r="E336" s="37"/>
      <c r="F336" s="37"/>
      <c r="G336" s="37"/>
    </row>
    <row r="337" spans="5:123" ht="10.5" customHeight="1" x14ac:dyDescent="0.25">
      <c r="E337" s="37"/>
      <c r="F337" s="37"/>
      <c r="G337" s="37"/>
    </row>
    <row r="338" spans="5:123" ht="10.5" customHeight="1" x14ac:dyDescent="0.25">
      <c r="E338" s="37"/>
      <c r="F338" s="37"/>
      <c r="G338" s="37"/>
    </row>
    <row r="339" spans="5:123" ht="10.5" customHeight="1" x14ac:dyDescent="0.25">
      <c r="E339" s="37"/>
      <c r="F339" s="37"/>
      <c r="G339" s="37"/>
    </row>
    <row r="340" spans="5:123" ht="10.5" customHeight="1" x14ac:dyDescent="0.25">
      <c r="E340" s="37"/>
      <c r="F340" s="37"/>
      <c r="G340" s="37"/>
    </row>
    <row r="341" spans="5:123" ht="10.5" customHeight="1" x14ac:dyDescent="0.25">
      <c r="E341" s="37"/>
      <c r="F341" s="37"/>
      <c r="G341" s="37"/>
    </row>
    <row r="342" spans="5:123" ht="10.5" customHeight="1" x14ac:dyDescent="0.25">
      <c r="E342" s="37"/>
      <c r="F342" s="37"/>
      <c r="G342" s="37"/>
    </row>
    <row r="343" spans="5:123" ht="10.5" customHeight="1" x14ac:dyDescent="0.25">
      <c r="E343" s="37"/>
      <c r="F343" s="37"/>
      <c r="G343" s="37"/>
    </row>
    <row r="344" spans="5:123" ht="10.5" customHeight="1" x14ac:dyDescent="0.25">
      <c r="E344" s="37"/>
      <c r="F344" s="37"/>
      <c r="G344" s="37"/>
    </row>
    <row r="345" spans="5:123" ht="10.5" customHeight="1" x14ac:dyDescent="0.25">
      <c r="E345" s="37"/>
      <c r="F345" s="37"/>
      <c r="G345" s="37"/>
    </row>
    <row r="346" spans="5:123" ht="10.5" customHeight="1" x14ac:dyDescent="0.25">
      <c r="E346" s="37"/>
      <c r="F346" s="37"/>
      <c r="G346" s="37"/>
    </row>
    <row r="347" spans="5:123" ht="10.5" customHeight="1" x14ac:dyDescent="0.25">
      <c r="E347" s="37"/>
      <c r="F347" s="37"/>
      <c r="G347" s="37"/>
      <c r="I347" s="112" t="s">
        <v>244</v>
      </c>
      <c r="CY347" s="1">
        <v>0</v>
      </c>
      <c r="CZ347" s="1">
        <v>0</v>
      </c>
      <c r="DA347" s="1">
        <v>1</v>
      </c>
      <c r="DB347" s="1">
        <v>0</v>
      </c>
      <c r="DC347" s="1">
        <v>1</v>
      </c>
      <c r="DD347" s="1">
        <v>0</v>
      </c>
      <c r="DE347" s="1">
        <v>1</v>
      </c>
      <c r="DF347" s="1">
        <v>1</v>
      </c>
      <c r="DI347" s="112" t="s">
        <v>245</v>
      </c>
      <c r="DS347" s="112" t="s">
        <v>246</v>
      </c>
    </row>
    <row r="348" spans="5:123" ht="10.5" customHeight="1" x14ac:dyDescent="0.25">
      <c r="E348" s="37"/>
      <c r="F348" s="37"/>
      <c r="G348" s="37"/>
      <c r="I348" s="112" t="s">
        <v>247</v>
      </c>
      <c r="CY348" s="1">
        <v>1</v>
      </c>
      <c r="CZ348" s="1">
        <v>0</v>
      </c>
      <c r="DA348" s="1">
        <v>0</v>
      </c>
      <c r="DB348" s="1">
        <v>0</v>
      </c>
      <c r="DC348" s="1">
        <v>0</v>
      </c>
      <c r="DD348" s="1">
        <v>0</v>
      </c>
      <c r="DE348" s="1">
        <v>0</v>
      </c>
      <c r="DF348" s="1">
        <v>0</v>
      </c>
    </row>
    <row r="349" spans="5:123" ht="10.5" customHeight="1" x14ac:dyDescent="0.25">
      <c r="E349" s="37"/>
      <c r="F349" s="37"/>
      <c r="G349" s="37"/>
      <c r="I349" s="112" t="s">
        <v>248</v>
      </c>
      <c r="CY349" s="1">
        <v>0</v>
      </c>
      <c r="CZ349" s="1">
        <v>0</v>
      </c>
      <c r="DA349" s="1">
        <v>0</v>
      </c>
      <c r="DB349" s="1">
        <v>0</v>
      </c>
      <c r="DC349" s="1">
        <v>0</v>
      </c>
      <c r="DD349" s="1">
        <v>0</v>
      </c>
      <c r="DE349" s="1">
        <v>0</v>
      </c>
      <c r="DF349" s="1">
        <v>0</v>
      </c>
    </row>
    <row r="350" spans="5:123" ht="10.5" customHeight="1" x14ac:dyDescent="0.25">
      <c r="E350" s="37"/>
      <c r="F350" s="37"/>
      <c r="G350" s="37"/>
      <c r="I350" s="112" t="s">
        <v>249</v>
      </c>
    </row>
    <row r="351" spans="5:123" ht="10.5" customHeight="1" x14ac:dyDescent="0.25">
      <c r="E351" s="37"/>
      <c r="F351" s="37"/>
      <c r="G351" s="37"/>
    </row>
    <row r="352" spans="5:123" ht="10.5" customHeight="1" x14ac:dyDescent="0.25">
      <c r="E352" s="37"/>
      <c r="F352" s="37"/>
      <c r="G352" s="37"/>
      <c r="I352" s="112" t="s">
        <v>250</v>
      </c>
      <c r="CY352" s="1">
        <v>1</v>
      </c>
      <c r="CZ352" s="1">
        <v>0</v>
      </c>
      <c r="DA352" s="1">
        <v>1</v>
      </c>
      <c r="DB352" s="1">
        <v>0</v>
      </c>
      <c r="DC352" s="1">
        <v>1</v>
      </c>
      <c r="DD352" s="1">
        <v>0</v>
      </c>
      <c r="DE352" s="1">
        <v>1</v>
      </c>
      <c r="DF352" s="1">
        <v>1</v>
      </c>
      <c r="DI352" s="112" t="s">
        <v>251</v>
      </c>
      <c r="DS352" s="112" t="s">
        <v>252</v>
      </c>
    </row>
    <row r="353" spans="5:113" ht="10.5" customHeight="1" x14ac:dyDescent="0.25">
      <c r="E353" s="37"/>
      <c r="F353" s="37"/>
      <c r="G353" s="37"/>
      <c r="I353" s="112" t="s">
        <v>253</v>
      </c>
      <c r="CY353" s="1">
        <v>1</v>
      </c>
      <c r="CZ353" s="1">
        <v>0</v>
      </c>
      <c r="DA353" s="1">
        <v>0</v>
      </c>
      <c r="DB353" s="1">
        <v>0</v>
      </c>
      <c r="DC353" s="1">
        <v>0</v>
      </c>
      <c r="DD353" s="1">
        <v>0</v>
      </c>
      <c r="DE353" s="1">
        <v>0</v>
      </c>
      <c r="DF353" s="1">
        <v>0</v>
      </c>
    </row>
    <row r="354" spans="5:113" ht="10.5" customHeight="1" x14ac:dyDescent="0.25">
      <c r="E354" s="37"/>
      <c r="F354" s="37"/>
      <c r="G354" s="37"/>
      <c r="CY354" s="1">
        <v>1</v>
      </c>
      <c r="CZ354" s="1">
        <v>0</v>
      </c>
      <c r="DA354" s="1">
        <v>0</v>
      </c>
      <c r="DB354" s="1">
        <v>0</v>
      </c>
      <c r="DC354" s="1">
        <v>0</v>
      </c>
      <c r="DD354" s="1">
        <v>0</v>
      </c>
      <c r="DE354" s="1">
        <v>0</v>
      </c>
      <c r="DF354" s="1">
        <v>0</v>
      </c>
    </row>
    <row r="355" spans="5:113" ht="10.5" customHeight="1" x14ac:dyDescent="0.25">
      <c r="E355" s="37"/>
      <c r="F355" s="37"/>
      <c r="G355" s="37"/>
    </row>
    <row r="356" spans="5:113" ht="10.5" customHeight="1" x14ac:dyDescent="0.25">
      <c r="E356" s="37"/>
      <c r="F356" s="37"/>
      <c r="G356" s="37"/>
    </row>
    <row r="357" spans="5:113" ht="10.5" customHeight="1" x14ac:dyDescent="0.25">
      <c r="E357" s="37"/>
      <c r="F357" s="45"/>
      <c r="G357" s="45"/>
      <c r="J357" s="120"/>
      <c r="K357" s="120" t="s">
        <v>137</v>
      </c>
      <c r="BM357" s="277" t="s">
        <v>254</v>
      </c>
      <c r="BN357" s="278"/>
      <c r="BO357" s="278"/>
      <c r="BP357" s="278"/>
      <c r="BQ357" s="278"/>
      <c r="BR357" s="278"/>
      <c r="BS357" s="278"/>
      <c r="BT357" s="278"/>
      <c r="BU357" s="278"/>
      <c r="BV357" s="278"/>
      <c r="BW357" s="278"/>
      <c r="BX357" s="278"/>
      <c r="BY357" s="278"/>
      <c r="BZ357" s="278"/>
      <c r="CA357" s="278"/>
      <c r="CB357" s="278"/>
      <c r="CC357" s="278"/>
      <c r="CD357" s="278"/>
      <c r="CE357" s="278"/>
      <c r="CF357" s="278"/>
      <c r="CG357" s="278"/>
      <c r="CH357" s="278"/>
      <c r="CI357" s="278"/>
      <c r="CJ357" s="278"/>
      <c r="CK357" s="279"/>
    </row>
    <row r="358" spans="5:113" ht="10.5" customHeight="1" x14ac:dyDescent="0.25">
      <c r="E358" s="37"/>
      <c r="F358" s="241" t="e">
        <f>BIN2DEC(I358)</f>
        <v>#N/A</v>
      </c>
      <c r="G358" s="241"/>
      <c r="I358" s="122" t="e">
        <f>VLOOKUP(AE358,[1]Hardware!$D$10:$F$83,2,)</f>
        <v>#N/A</v>
      </c>
      <c r="J358" s="90" t="s">
        <v>66</v>
      </c>
      <c r="K358" s="124" t="str">
        <f>VLOOKUP(K360,[1]Hardware!$D$10:$F$83,2,)</f>
        <v>0001</v>
      </c>
      <c r="AE358" s="112" t="s">
        <v>255</v>
      </c>
      <c r="AO358" s="125" t="e">
        <f>BIN2HEX(I358,2)</f>
        <v>#N/A</v>
      </c>
      <c r="AP358" s="125" t="str">
        <f>CONCATENATE(BIN2HEX(0,1),BIN2HEX(K358,1))</f>
        <v>01</v>
      </c>
      <c r="BM358" s="280"/>
      <c r="BN358" s="281"/>
      <c r="BO358" s="281"/>
      <c r="BP358" s="281"/>
      <c r="BQ358" s="281"/>
      <c r="BR358" s="281"/>
      <c r="BS358" s="281"/>
      <c r="BT358" s="281"/>
      <c r="BU358" s="281"/>
      <c r="BV358" s="281"/>
      <c r="BW358" s="281"/>
      <c r="BX358" s="281"/>
      <c r="BY358" s="281"/>
      <c r="BZ358" s="281"/>
      <c r="CA358" s="281"/>
      <c r="CB358" s="281"/>
      <c r="CC358" s="281"/>
      <c r="CD358" s="281"/>
      <c r="CE358" s="281"/>
      <c r="CF358" s="281"/>
      <c r="CG358" s="281"/>
      <c r="CH358" s="281"/>
      <c r="CI358" s="281"/>
      <c r="CJ358" s="281"/>
      <c r="CK358" s="282"/>
      <c r="CY358" s="1">
        <v>1</v>
      </c>
      <c r="CZ358" s="1">
        <v>0</v>
      </c>
      <c r="DA358" s="1">
        <v>1</v>
      </c>
      <c r="DB358" s="1">
        <v>0</v>
      </c>
      <c r="DC358" s="1">
        <v>1</v>
      </c>
      <c r="DD358" s="1">
        <v>0</v>
      </c>
      <c r="DE358" s="1">
        <v>1</v>
      </c>
      <c r="DF358" s="1">
        <v>1</v>
      </c>
      <c r="DI358" s="112" t="s">
        <v>256</v>
      </c>
    </row>
    <row r="359" spans="5:113" ht="10.5" customHeight="1" x14ac:dyDescent="0.25">
      <c r="E359" s="37"/>
      <c r="F359" s="37"/>
      <c r="G359" s="37"/>
      <c r="K359" s="130"/>
      <c r="BM359" s="280"/>
      <c r="BN359" s="281"/>
      <c r="BO359" s="281"/>
      <c r="BP359" s="281"/>
      <c r="BQ359" s="281"/>
      <c r="BR359" s="281"/>
      <c r="BS359" s="281"/>
      <c r="BT359" s="281"/>
      <c r="BU359" s="281"/>
      <c r="BV359" s="281"/>
      <c r="BW359" s="281"/>
      <c r="BX359" s="281"/>
      <c r="BY359" s="281"/>
      <c r="BZ359" s="281"/>
      <c r="CA359" s="281"/>
      <c r="CB359" s="281"/>
      <c r="CC359" s="281"/>
      <c r="CD359" s="281"/>
      <c r="CE359" s="281"/>
      <c r="CF359" s="281"/>
      <c r="CG359" s="281"/>
      <c r="CH359" s="281"/>
      <c r="CI359" s="281"/>
      <c r="CJ359" s="281"/>
      <c r="CK359" s="282"/>
      <c r="CY359" s="1">
        <v>1</v>
      </c>
      <c r="CZ359" s="1">
        <v>1</v>
      </c>
      <c r="DA359" s="1">
        <v>1</v>
      </c>
      <c r="DB359" s="1">
        <v>1</v>
      </c>
      <c r="DC359" s="1">
        <v>1</v>
      </c>
      <c r="DD359" s="1">
        <v>1</v>
      </c>
      <c r="DE359" s="1">
        <v>0</v>
      </c>
      <c r="DF359" s="1">
        <v>1</v>
      </c>
    </row>
    <row r="360" spans="5:113" ht="10.5" customHeight="1" x14ac:dyDescent="0.25">
      <c r="E360" s="37"/>
      <c r="F360" s="37"/>
      <c r="G360" s="37"/>
      <c r="K360" s="126" t="s">
        <v>22</v>
      </c>
      <c r="L360" s="127" t="s">
        <v>140</v>
      </c>
      <c r="M360" s="130"/>
      <c r="N360" s="130"/>
      <c r="O360" s="130"/>
      <c r="P360" s="130"/>
      <c r="Q360" s="130"/>
      <c r="R360" s="130"/>
      <c r="S360" s="130"/>
      <c r="BM360" s="280"/>
      <c r="BN360" s="281"/>
      <c r="BO360" s="281"/>
      <c r="BP360" s="281"/>
      <c r="BQ360" s="281"/>
      <c r="BR360" s="281"/>
      <c r="BS360" s="281"/>
      <c r="BT360" s="281"/>
      <c r="BU360" s="281"/>
      <c r="BV360" s="281"/>
      <c r="BW360" s="281"/>
      <c r="BX360" s="281"/>
      <c r="BY360" s="281"/>
      <c r="BZ360" s="281"/>
      <c r="CA360" s="281"/>
      <c r="CB360" s="281"/>
      <c r="CC360" s="281"/>
      <c r="CD360" s="281"/>
      <c r="CE360" s="281"/>
      <c r="CF360" s="281"/>
      <c r="CG360" s="281"/>
      <c r="CH360" s="281"/>
      <c r="CI360" s="281"/>
      <c r="CJ360" s="281"/>
      <c r="CK360" s="282"/>
    </row>
    <row r="361" spans="5:113" ht="10.5" customHeight="1" x14ac:dyDescent="0.25">
      <c r="E361" s="37"/>
      <c r="F361" s="37"/>
      <c r="G361" s="37"/>
      <c r="BM361" s="283"/>
      <c r="BN361" s="284"/>
      <c r="BO361" s="284"/>
      <c r="BP361" s="284"/>
      <c r="BQ361" s="284"/>
      <c r="BR361" s="284"/>
      <c r="BS361" s="284"/>
      <c r="BT361" s="284"/>
      <c r="BU361" s="284"/>
      <c r="BV361" s="284"/>
      <c r="BW361" s="284"/>
      <c r="BX361" s="284"/>
      <c r="BY361" s="284"/>
      <c r="BZ361" s="284"/>
      <c r="CA361" s="284"/>
      <c r="CB361" s="284"/>
      <c r="CC361" s="284"/>
      <c r="CD361" s="284"/>
      <c r="CE361" s="284"/>
      <c r="CF361" s="284"/>
      <c r="CG361" s="284"/>
      <c r="CH361" s="284"/>
      <c r="CI361" s="284"/>
      <c r="CJ361" s="284"/>
      <c r="CK361" s="285"/>
    </row>
    <row r="362" spans="5:113" ht="10.5" customHeight="1" x14ac:dyDescent="0.25">
      <c r="E362" s="37"/>
      <c r="F362" s="37"/>
      <c r="G362" s="37"/>
    </row>
    <row r="363" spans="5:113" ht="10.5" customHeight="1" x14ac:dyDescent="0.25">
      <c r="E363" s="37"/>
      <c r="F363" s="45"/>
      <c r="G363" s="45"/>
      <c r="J363" s="120" t="s">
        <v>137</v>
      </c>
      <c r="K363" s="120"/>
      <c r="BM363" s="277" t="s">
        <v>257</v>
      </c>
      <c r="BN363" s="278"/>
      <c r="BO363" s="278"/>
      <c r="BP363" s="278"/>
      <c r="BQ363" s="278"/>
      <c r="BR363" s="278"/>
      <c r="BS363" s="278"/>
      <c r="BT363" s="278"/>
      <c r="BU363" s="278"/>
      <c r="BV363" s="278"/>
      <c r="BW363" s="278"/>
      <c r="BX363" s="278"/>
      <c r="BY363" s="278"/>
      <c r="BZ363" s="278"/>
      <c r="CA363" s="278"/>
      <c r="CB363" s="278"/>
      <c r="CC363" s="278"/>
      <c r="CD363" s="278"/>
      <c r="CE363" s="278"/>
      <c r="CF363" s="278"/>
      <c r="CG363" s="278"/>
      <c r="CH363" s="278"/>
      <c r="CI363" s="278"/>
      <c r="CJ363" s="278"/>
      <c r="CK363" s="279"/>
    </row>
    <row r="364" spans="5:113" ht="10.5" customHeight="1" x14ac:dyDescent="0.25">
      <c r="F364" s="241" t="e">
        <f>BIN2DEC(I364)</f>
        <v>#N/A</v>
      </c>
      <c r="G364" s="241"/>
      <c r="I364" s="122" t="e">
        <f>VLOOKUP(AE364,[1]Hardware!$D$10:$F$83,2,)</f>
        <v>#N/A</v>
      </c>
      <c r="J364" s="123" t="str">
        <f>VLOOKUP(J366,[1]Hardware!$D$10:$F$83,2,)</f>
        <v>0010</v>
      </c>
      <c r="K364" s="91" t="s">
        <v>66</v>
      </c>
      <c r="AE364" s="112" t="s">
        <v>258</v>
      </c>
      <c r="AO364" s="125" t="e">
        <f>BIN2HEX(I364,2)</f>
        <v>#N/A</v>
      </c>
      <c r="AP364" s="125" t="str">
        <f>CONCATENATE(BIN2HEX(0,1),BIN2HEX(K364,1))</f>
        <v>00</v>
      </c>
      <c r="BM364" s="280"/>
      <c r="BN364" s="281"/>
      <c r="BO364" s="281"/>
      <c r="BP364" s="281"/>
      <c r="BQ364" s="281"/>
      <c r="BR364" s="281"/>
      <c r="BS364" s="281"/>
      <c r="BT364" s="281"/>
      <c r="BU364" s="281"/>
      <c r="BV364" s="281"/>
      <c r="BW364" s="281"/>
      <c r="BX364" s="281"/>
      <c r="BY364" s="281"/>
      <c r="BZ364" s="281"/>
      <c r="CA364" s="281"/>
      <c r="CB364" s="281"/>
      <c r="CC364" s="281"/>
      <c r="CD364" s="281"/>
      <c r="CE364" s="281"/>
      <c r="CF364" s="281"/>
      <c r="CG364" s="281"/>
      <c r="CH364" s="281"/>
      <c r="CI364" s="281"/>
      <c r="CJ364" s="281"/>
      <c r="CK364" s="282"/>
      <c r="CY364" s="1">
        <v>0</v>
      </c>
      <c r="CZ364" s="1">
        <v>0</v>
      </c>
      <c r="DA364" s="1">
        <v>0</v>
      </c>
      <c r="DB364" s="1">
        <v>0</v>
      </c>
      <c r="DC364" s="1">
        <v>0</v>
      </c>
      <c r="DD364" s="1">
        <v>0</v>
      </c>
      <c r="DE364" s="1">
        <v>0</v>
      </c>
      <c r="DF364" s="1">
        <v>0</v>
      </c>
    </row>
    <row r="365" spans="5:113" ht="10.5" customHeight="1" x14ac:dyDescent="0.25">
      <c r="F365" s="37"/>
      <c r="G365" s="37"/>
      <c r="J365" s="130"/>
      <c r="K365" s="130"/>
      <c r="BM365" s="280"/>
      <c r="BN365" s="281"/>
      <c r="BO365" s="281"/>
      <c r="BP365" s="281"/>
      <c r="BQ365" s="281"/>
      <c r="BR365" s="281"/>
      <c r="BS365" s="281"/>
      <c r="BT365" s="281"/>
      <c r="BU365" s="281"/>
      <c r="BV365" s="281"/>
      <c r="BW365" s="281"/>
      <c r="BX365" s="281"/>
      <c r="BY365" s="281"/>
      <c r="BZ365" s="281"/>
      <c r="CA365" s="281"/>
      <c r="CB365" s="281"/>
      <c r="CC365" s="281"/>
      <c r="CD365" s="281"/>
      <c r="CE365" s="281"/>
      <c r="CF365" s="281"/>
      <c r="CG365" s="281"/>
      <c r="CH365" s="281"/>
      <c r="CI365" s="281"/>
      <c r="CJ365" s="281"/>
      <c r="CK365" s="282"/>
      <c r="CY365" s="1">
        <v>0</v>
      </c>
      <c r="CZ365" s="1">
        <v>0</v>
      </c>
      <c r="DA365" s="1">
        <v>0</v>
      </c>
      <c r="DB365" s="1">
        <v>0</v>
      </c>
      <c r="DC365" s="1">
        <v>0</v>
      </c>
      <c r="DD365" s="1">
        <v>0</v>
      </c>
      <c r="DE365" s="1">
        <v>0</v>
      </c>
    </row>
    <row r="366" spans="5:113" ht="10.5" customHeight="1" x14ac:dyDescent="0.25">
      <c r="F366" s="37"/>
      <c r="G366" s="37"/>
      <c r="J366" s="126" t="s">
        <v>27</v>
      </c>
      <c r="K366" s="127" t="s">
        <v>140</v>
      </c>
      <c r="L366" s="127"/>
      <c r="M366" s="130"/>
      <c r="N366" s="130"/>
      <c r="O366" s="130"/>
      <c r="P366" s="130"/>
      <c r="Q366" s="130"/>
      <c r="R366" s="130"/>
      <c r="S366" s="130"/>
      <c r="BM366" s="280"/>
      <c r="BN366" s="281"/>
      <c r="BO366" s="281"/>
      <c r="BP366" s="281"/>
      <c r="BQ366" s="281"/>
      <c r="BR366" s="281"/>
      <c r="BS366" s="281"/>
      <c r="BT366" s="281"/>
      <c r="BU366" s="281"/>
      <c r="BV366" s="281"/>
      <c r="BW366" s="281"/>
      <c r="BX366" s="281"/>
      <c r="BY366" s="281"/>
      <c r="BZ366" s="281"/>
      <c r="CA366" s="281"/>
      <c r="CB366" s="281"/>
      <c r="CC366" s="281"/>
      <c r="CD366" s="281"/>
      <c r="CE366" s="281"/>
      <c r="CF366" s="281"/>
      <c r="CG366" s="281"/>
      <c r="CH366" s="281"/>
      <c r="CI366" s="281"/>
      <c r="CJ366" s="281"/>
      <c r="CK366" s="282"/>
    </row>
    <row r="367" spans="5:113" ht="10.5" customHeight="1" x14ac:dyDescent="0.25">
      <c r="F367" s="37"/>
      <c r="G367" s="37"/>
      <c r="BM367" s="280"/>
      <c r="BN367" s="281"/>
      <c r="BO367" s="281"/>
      <c r="BP367" s="281"/>
      <c r="BQ367" s="281"/>
      <c r="BR367" s="281"/>
      <c r="BS367" s="281"/>
      <c r="BT367" s="281"/>
      <c r="BU367" s="281"/>
      <c r="BV367" s="281"/>
      <c r="BW367" s="281"/>
      <c r="BX367" s="281"/>
      <c r="BY367" s="281"/>
      <c r="BZ367" s="281"/>
      <c r="CA367" s="281"/>
      <c r="CB367" s="281"/>
      <c r="CC367" s="281"/>
      <c r="CD367" s="281"/>
      <c r="CE367" s="281"/>
      <c r="CF367" s="281"/>
      <c r="CG367" s="281"/>
      <c r="CH367" s="281"/>
      <c r="CI367" s="281"/>
      <c r="CJ367" s="281"/>
      <c r="CK367" s="282"/>
    </row>
    <row r="368" spans="5:113" ht="10.5" customHeight="1" x14ac:dyDescent="0.25">
      <c r="BM368" s="280"/>
      <c r="BN368" s="281"/>
      <c r="BO368" s="281"/>
      <c r="BP368" s="281"/>
      <c r="BQ368" s="281"/>
      <c r="BR368" s="281"/>
      <c r="BS368" s="281"/>
      <c r="BT368" s="281"/>
      <c r="BU368" s="281"/>
      <c r="BV368" s="281"/>
      <c r="BW368" s="281"/>
      <c r="BX368" s="281"/>
      <c r="BY368" s="281"/>
      <c r="BZ368" s="281"/>
      <c r="CA368" s="281"/>
      <c r="CB368" s="281"/>
      <c r="CC368" s="281"/>
      <c r="CD368" s="281"/>
      <c r="CE368" s="281"/>
      <c r="CF368" s="281"/>
      <c r="CG368" s="281"/>
      <c r="CH368" s="281"/>
      <c r="CI368" s="281"/>
      <c r="CJ368" s="281"/>
      <c r="CK368" s="282"/>
    </row>
    <row r="369" spans="65:89" ht="10.5" customHeight="1" x14ac:dyDescent="0.25">
      <c r="BM369" s="283"/>
      <c r="BN369" s="284"/>
      <c r="BO369" s="284"/>
      <c r="BP369" s="284"/>
      <c r="BQ369" s="284"/>
      <c r="BR369" s="284"/>
      <c r="BS369" s="284"/>
      <c r="BT369" s="284"/>
      <c r="BU369" s="284"/>
      <c r="BV369" s="284"/>
      <c r="BW369" s="284"/>
      <c r="BX369" s="284"/>
      <c r="BY369" s="284"/>
      <c r="BZ369" s="284"/>
      <c r="CA369" s="284"/>
      <c r="CB369" s="284"/>
      <c r="CC369" s="284"/>
      <c r="CD369" s="284"/>
      <c r="CE369" s="284"/>
      <c r="CF369" s="284"/>
      <c r="CG369" s="284"/>
      <c r="CH369" s="284"/>
      <c r="CI369" s="284"/>
      <c r="CJ369" s="284"/>
      <c r="CK369" s="285"/>
    </row>
  </sheetData>
  <mergeCells count="234">
    <mergeCell ref="BM363:CK369"/>
    <mergeCell ref="F364:G364"/>
    <mergeCell ref="AQ302:AR302"/>
    <mergeCell ref="AS302:AT302"/>
    <mergeCell ref="AU302:AV302"/>
    <mergeCell ref="AW302:AX302"/>
    <mergeCell ref="BM357:CK361"/>
    <mergeCell ref="F358:G358"/>
    <mergeCell ref="BM281:CK286"/>
    <mergeCell ref="F282:G282"/>
    <mergeCell ref="BM288:CK291"/>
    <mergeCell ref="F289:G289"/>
    <mergeCell ref="BM301:CK306"/>
    <mergeCell ref="F302:G302"/>
    <mergeCell ref="L302:M302"/>
    <mergeCell ref="N302:O302"/>
    <mergeCell ref="P302:Q302"/>
    <mergeCell ref="R302:S302"/>
    <mergeCell ref="BM259:CK271"/>
    <mergeCell ref="F260:G260"/>
    <mergeCell ref="J260:K260"/>
    <mergeCell ref="L260:M260"/>
    <mergeCell ref="N260:O260"/>
    <mergeCell ref="P260:Q260"/>
    <mergeCell ref="R260:S260"/>
    <mergeCell ref="BN231:CJ231"/>
    <mergeCell ref="BN232:CJ232"/>
    <mergeCell ref="BN233:CJ233"/>
    <mergeCell ref="BM237:CK239"/>
    <mergeCell ref="F238:G238"/>
    <mergeCell ref="BM242:CK244"/>
    <mergeCell ref="F243:G243"/>
    <mergeCell ref="BM248:CK250"/>
    <mergeCell ref="F249:G249"/>
    <mergeCell ref="BM224:CK225"/>
    <mergeCell ref="F225:G225"/>
    <mergeCell ref="BN227:CJ227"/>
    <mergeCell ref="BN228:CJ228"/>
    <mergeCell ref="BN229:CJ229"/>
    <mergeCell ref="BN230:CJ230"/>
    <mergeCell ref="BM217:CK219"/>
    <mergeCell ref="F218:G218"/>
    <mergeCell ref="L218:M218"/>
    <mergeCell ref="N218:O218"/>
    <mergeCell ref="P218:Q218"/>
    <mergeCell ref="R218:S218"/>
    <mergeCell ref="AQ218:AR218"/>
    <mergeCell ref="AS218:AT218"/>
    <mergeCell ref="AU218:AV218"/>
    <mergeCell ref="AW218:AX218"/>
    <mergeCell ref="BM210:CK212"/>
    <mergeCell ref="F211:G211"/>
    <mergeCell ref="L211:M211"/>
    <mergeCell ref="N211:O211"/>
    <mergeCell ref="P211:Q211"/>
    <mergeCell ref="R211:S211"/>
    <mergeCell ref="AQ211:AR211"/>
    <mergeCell ref="AS211:AT211"/>
    <mergeCell ref="AU211:AV211"/>
    <mergeCell ref="AW211:AX211"/>
    <mergeCell ref="AQ196:AR196"/>
    <mergeCell ref="AS196:AT196"/>
    <mergeCell ref="AU196:AV196"/>
    <mergeCell ref="AW196:AX196"/>
    <mergeCell ref="BM203:CK205"/>
    <mergeCell ref="F204:G204"/>
    <mergeCell ref="BM183:CK186"/>
    <mergeCell ref="F184:G184"/>
    <mergeCell ref="BM189:CK192"/>
    <mergeCell ref="F190:G190"/>
    <mergeCell ref="BM195:CK198"/>
    <mergeCell ref="F196:G196"/>
    <mergeCell ref="L196:M196"/>
    <mergeCell ref="N196:O196"/>
    <mergeCell ref="P196:Q196"/>
    <mergeCell ref="R196:S196"/>
    <mergeCell ref="BM171:CK174"/>
    <mergeCell ref="F172:G172"/>
    <mergeCell ref="BM177:CK180"/>
    <mergeCell ref="F178:G178"/>
    <mergeCell ref="BM142:CK142"/>
    <mergeCell ref="BM144:CK146"/>
    <mergeCell ref="F145:G145"/>
    <mergeCell ref="BM149:CK152"/>
    <mergeCell ref="F150:G150"/>
    <mergeCell ref="BM159:CK162"/>
    <mergeCell ref="F160:G160"/>
    <mergeCell ref="BM130:CK135"/>
    <mergeCell ref="F132:G132"/>
    <mergeCell ref="AQ100:AR100"/>
    <mergeCell ref="AS100:AT100"/>
    <mergeCell ref="AU100:AV100"/>
    <mergeCell ref="AW100:AX100"/>
    <mergeCell ref="BM111:CK114"/>
    <mergeCell ref="F112:G112"/>
    <mergeCell ref="BM165:CK168"/>
    <mergeCell ref="F166:G166"/>
    <mergeCell ref="BM99:CK101"/>
    <mergeCell ref="F100:G100"/>
    <mergeCell ref="L100:M100"/>
    <mergeCell ref="N100:O100"/>
    <mergeCell ref="P100:Q100"/>
    <mergeCell ref="R100:S100"/>
    <mergeCell ref="BM117:CK120"/>
    <mergeCell ref="F118:G118"/>
    <mergeCell ref="BM123:CK127"/>
    <mergeCell ref="F125:G125"/>
    <mergeCell ref="BM81:CK83"/>
    <mergeCell ref="F82:G82"/>
    <mergeCell ref="BM87:CK89"/>
    <mergeCell ref="F88:G88"/>
    <mergeCell ref="BM93:CK95"/>
    <mergeCell ref="F94:G94"/>
    <mergeCell ref="L94:M94"/>
    <mergeCell ref="N94:O94"/>
    <mergeCell ref="P94:Q94"/>
    <mergeCell ref="R94:S94"/>
    <mergeCell ref="AQ94:AR94"/>
    <mergeCell ref="AS94:AT94"/>
    <mergeCell ref="AU94:AV94"/>
    <mergeCell ref="AW94:AX94"/>
    <mergeCell ref="BK50:BR50"/>
    <mergeCell ref="F69:G69"/>
    <mergeCell ref="BM69:CK71"/>
    <mergeCell ref="F70:G70"/>
    <mergeCell ref="BM75:CK78"/>
    <mergeCell ref="F76:G76"/>
    <mergeCell ref="H45:AA45"/>
    <mergeCell ref="AB45:AK45"/>
    <mergeCell ref="H46:AA46"/>
    <mergeCell ref="AB46:AK46"/>
    <mergeCell ref="H47:AA47"/>
    <mergeCell ref="AB47:AK47"/>
    <mergeCell ref="H43:AA43"/>
    <mergeCell ref="AB43:AK43"/>
    <mergeCell ref="BG43:BH43"/>
    <mergeCell ref="BI43:BK43"/>
    <mergeCell ref="H44:AA44"/>
    <mergeCell ref="AB44:AK44"/>
    <mergeCell ref="BI44:BK44"/>
    <mergeCell ref="BG41:BH41"/>
    <mergeCell ref="BI41:BK41"/>
    <mergeCell ref="BN41:BO42"/>
    <mergeCell ref="CD41:CO41"/>
    <mergeCell ref="H42:AA42"/>
    <mergeCell ref="AB42:AK42"/>
    <mergeCell ref="BG42:BH42"/>
    <mergeCell ref="BI42:BK42"/>
    <mergeCell ref="BG39:BH39"/>
    <mergeCell ref="BI39:BK39"/>
    <mergeCell ref="BN39:BO40"/>
    <mergeCell ref="CD39:CO39"/>
    <mergeCell ref="BG40:BH40"/>
    <mergeCell ref="BI40:BK40"/>
    <mergeCell ref="CD33:CO33"/>
    <mergeCell ref="H34:I34"/>
    <mergeCell ref="J34:AA34"/>
    <mergeCell ref="AB34:AK34"/>
    <mergeCell ref="BG34:BH34"/>
    <mergeCell ref="BI34:BK34"/>
    <mergeCell ref="H35:I35"/>
    <mergeCell ref="J35:AA35"/>
    <mergeCell ref="AB35:AK35"/>
    <mergeCell ref="BG35:BH35"/>
    <mergeCell ref="BI35:BK35"/>
    <mergeCell ref="AB32:AK32"/>
    <mergeCell ref="BG32:BH32"/>
    <mergeCell ref="BI32:BK32"/>
    <mergeCell ref="H33:I33"/>
    <mergeCell ref="J33:AA33"/>
    <mergeCell ref="AB33:AK33"/>
    <mergeCell ref="BG33:BH33"/>
    <mergeCell ref="BI33:BK33"/>
    <mergeCell ref="BN33:BO38"/>
    <mergeCell ref="H37:I37"/>
    <mergeCell ref="J37:AA37"/>
    <mergeCell ref="AB37:AK37"/>
    <mergeCell ref="BG37:BH37"/>
    <mergeCell ref="BI37:BK37"/>
    <mergeCell ref="BG38:BH38"/>
    <mergeCell ref="BI38:BK38"/>
    <mergeCell ref="H36:I36"/>
    <mergeCell ref="J36:AA36"/>
    <mergeCell ref="AB36:AK36"/>
    <mergeCell ref="BG36:BH36"/>
    <mergeCell ref="BI36:BK36"/>
    <mergeCell ref="BN25:BO26"/>
    <mergeCell ref="CD25:CO25"/>
    <mergeCell ref="H26:AQ26"/>
    <mergeCell ref="BG26:BH26"/>
    <mergeCell ref="BI26:BK26"/>
    <mergeCell ref="H27:AQ27"/>
    <mergeCell ref="BG27:BH27"/>
    <mergeCell ref="BI27:BK27"/>
    <mergeCell ref="BN27:BO32"/>
    <mergeCell ref="CD27:CO27"/>
    <mergeCell ref="H30:AQ30"/>
    <mergeCell ref="BG30:BH30"/>
    <mergeCell ref="BI30:BK30"/>
    <mergeCell ref="H31:AQ31"/>
    <mergeCell ref="BG31:BH31"/>
    <mergeCell ref="BI31:BK31"/>
    <mergeCell ref="H28:AQ28"/>
    <mergeCell ref="BG28:BH28"/>
    <mergeCell ref="BI28:BK28"/>
    <mergeCell ref="H29:AQ29"/>
    <mergeCell ref="BG29:BH29"/>
    <mergeCell ref="BI29:BK29"/>
    <mergeCell ref="H32:I32"/>
    <mergeCell ref="J32:AA32"/>
    <mergeCell ref="H21:AQ21"/>
    <mergeCell ref="H23:AQ23"/>
    <mergeCell ref="BG24:BH24"/>
    <mergeCell ref="BI24:BK24"/>
    <mergeCell ref="H25:AQ25"/>
    <mergeCell ref="BC25:BD25"/>
    <mergeCell ref="BE25:BF25"/>
    <mergeCell ref="BG25:BH25"/>
    <mergeCell ref="BI25:BK25"/>
    <mergeCell ref="H16:AO16"/>
    <mergeCell ref="AX16:CG17"/>
    <mergeCell ref="H17:AO17"/>
    <mergeCell ref="H18:AO18"/>
    <mergeCell ref="BX18:CB18"/>
    <mergeCell ref="H19:AO19"/>
    <mergeCell ref="H4:CA4"/>
    <mergeCell ref="H6:X6"/>
    <mergeCell ref="H7:X7"/>
    <mergeCell ref="AX7:CG15"/>
    <mergeCell ref="J8:K8"/>
    <mergeCell ref="L8:W8"/>
    <mergeCell ref="L12:W12"/>
    <mergeCell ref="H14:AO14"/>
    <mergeCell ref="H15:AO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427"/>
  <sheetViews>
    <sheetView tabSelected="1" topLeftCell="A307" zoomScaleNormal="100" workbookViewId="0">
      <selection activeCell="C4" sqref="C4:C315"/>
    </sheetView>
  </sheetViews>
  <sheetFormatPr baseColWidth="10" defaultRowHeight="15" x14ac:dyDescent="0.25"/>
  <cols>
    <col min="3" max="3" width="24.28515625" customWidth="1"/>
    <col min="5" max="5" width="11.42578125" style="147"/>
    <col min="6" max="6" width="9.42578125" customWidth="1"/>
    <col min="8" max="8" width="23.42578125" customWidth="1"/>
  </cols>
  <sheetData>
    <row r="4" spans="1:8" x14ac:dyDescent="0.25">
      <c r="A4">
        <v>0</v>
      </c>
      <c r="B4" s="148">
        <v>32</v>
      </c>
      <c r="C4" t="str">
        <f>CONCATENATE("buffer[",A4,"]=(byte)0x",B4,";")</f>
        <v>buffer[0]=(byte)0x32;</v>
      </c>
      <c r="F4">
        <v>0</v>
      </c>
      <c r="G4" s="148">
        <v>30</v>
      </c>
      <c r="H4" t="str">
        <f>CONCATENATE("RAM[",F4,"]=(byte)0x",G4,";")</f>
        <v>RAM[0]=(byte)0x30;</v>
      </c>
    </row>
    <row r="5" spans="1:8" x14ac:dyDescent="0.25">
      <c r="A5">
        <f>A4+1</f>
        <v>1</v>
      </c>
      <c r="B5" s="148" t="s">
        <v>155</v>
      </c>
      <c r="C5" t="str">
        <f t="shared" ref="C5:C68" si="0">CONCATENATE("buffer[",A5,"]=(byte)0x",B5,";")</f>
        <v>buffer[1]=(byte)0x00;</v>
      </c>
      <c r="F5">
        <f>F4+1</f>
        <v>1</v>
      </c>
      <c r="G5" s="148" t="s">
        <v>262</v>
      </c>
      <c r="H5" t="str">
        <f t="shared" ref="H5:H68" si="1">CONCATENATE("RAM[",F5,"]=(byte)0x",G5,";")</f>
        <v>RAM[1]=(byte)0x03;</v>
      </c>
    </row>
    <row r="6" spans="1:8" x14ac:dyDescent="0.25">
      <c r="A6">
        <f t="shared" ref="A6:A69" si="2">A5+1</f>
        <v>2</v>
      </c>
      <c r="B6" s="148" t="s">
        <v>155</v>
      </c>
      <c r="C6" t="str">
        <f t="shared" si="0"/>
        <v>buffer[2]=(byte)0x00;</v>
      </c>
      <c r="F6">
        <f t="shared" ref="F6:F69" si="3">F5+1</f>
        <v>2</v>
      </c>
      <c r="G6" s="148">
        <v>43</v>
      </c>
      <c r="H6" t="str">
        <f t="shared" si="1"/>
        <v>RAM[2]=(byte)0x43;</v>
      </c>
    </row>
    <row r="7" spans="1:8" x14ac:dyDescent="0.25">
      <c r="A7">
        <f t="shared" si="2"/>
        <v>3</v>
      </c>
      <c r="B7" s="148" t="s">
        <v>277</v>
      </c>
      <c r="C7" t="str">
        <f t="shared" si="0"/>
        <v>buffer[3]=(byte)0x08;</v>
      </c>
      <c r="F7">
        <f t="shared" si="3"/>
        <v>3</v>
      </c>
      <c r="G7" s="148">
        <v>48</v>
      </c>
      <c r="H7" t="str">
        <f t="shared" si="1"/>
        <v>RAM[3]=(byte)0x48;</v>
      </c>
    </row>
    <row r="8" spans="1:8" x14ac:dyDescent="0.25">
      <c r="A8">
        <f t="shared" si="2"/>
        <v>4</v>
      </c>
      <c r="B8" s="148" t="s">
        <v>155</v>
      </c>
      <c r="C8" t="str">
        <f t="shared" si="0"/>
        <v>buffer[4]=(byte)0x00;</v>
      </c>
      <c r="F8">
        <f t="shared" si="3"/>
        <v>4</v>
      </c>
      <c r="G8" s="148" t="s">
        <v>155</v>
      </c>
      <c r="H8" t="str">
        <f t="shared" si="1"/>
        <v>RAM[4]=(byte)0x00;</v>
      </c>
    </row>
    <row r="9" spans="1:8" x14ac:dyDescent="0.25">
      <c r="A9">
        <f t="shared" si="2"/>
        <v>5</v>
      </c>
      <c r="B9" s="148" t="s">
        <v>155</v>
      </c>
      <c r="C9" t="str">
        <f t="shared" si="0"/>
        <v>buffer[5]=(byte)0x00;</v>
      </c>
      <c r="F9">
        <f t="shared" si="3"/>
        <v>5</v>
      </c>
      <c r="G9" s="148" t="s">
        <v>155</v>
      </c>
      <c r="H9" t="str">
        <f t="shared" si="1"/>
        <v>RAM[5]=(byte)0x00;</v>
      </c>
    </row>
    <row r="10" spans="1:8" x14ac:dyDescent="0.25">
      <c r="A10">
        <f t="shared" si="2"/>
        <v>6</v>
      </c>
      <c r="B10" s="148" t="s">
        <v>155</v>
      </c>
      <c r="C10" t="str">
        <f t="shared" si="0"/>
        <v>buffer[6]=(byte)0x00;</v>
      </c>
      <c r="F10">
        <f t="shared" si="3"/>
        <v>6</v>
      </c>
      <c r="G10" s="148" t="s">
        <v>155</v>
      </c>
      <c r="H10" t="str">
        <f t="shared" si="1"/>
        <v>RAM[6]=(byte)0x00;</v>
      </c>
    </row>
    <row r="11" spans="1:8" x14ac:dyDescent="0.25">
      <c r="A11">
        <f t="shared" si="2"/>
        <v>7</v>
      </c>
      <c r="B11" s="148" t="s">
        <v>155</v>
      </c>
      <c r="C11" t="str">
        <f t="shared" si="0"/>
        <v>buffer[7]=(byte)0x00;</v>
      </c>
      <c r="F11">
        <f t="shared" si="3"/>
        <v>7</v>
      </c>
      <c r="G11" s="148" t="s">
        <v>260</v>
      </c>
      <c r="H11" t="str">
        <f t="shared" si="1"/>
        <v>RAM[7]=(byte)0x01;</v>
      </c>
    </row>
    <row r="12" spans="1:8" x14ac:dyDescent="0.25">
      <c r="A12">
        <f t="shared" si="2"/>
        <v>8</v>
      </c>
      <c r="B12" s="148" t="s">
        <v>155</v>
      </c>
      <c r="C12" t="str">
        <f t="shared" si="0"/>
        <v>buffer[8]=(byte)0x00;</v>
      </c>
      <c r="F12">
        <f t="shared" si="3"/>
        <v>8</v>
      </c>
      <c r="G12" s="148" t="s">
        <v>155</v>
      </c>
      <c r="H12" t="str">
        <f t="shared" si="1"/>
        <v>RAM[8]=(byte)0x00;</v>
      </c>
    </row>
    <row r="13" spans="1:8" x14ac:dyDescent="0.25">
      <c r="A13">
        <f t="shared" si="2"/>
        <v>9</v>
      </c>
      <c r="B13" s="148" t="s">
        <v>155</v>
      </c>
      <c r="C13" t="str">
        <f t="shared" si="0"/>
        <v>buffer[9]=(byte)0x00;</v>
      </c>
      <c r="F13">
        <f t="shared" si="3"/>
        <v>9</v>
      </c>
      <c r="G13" s="148" t="s">
        <v>266</v>
      </c>
      <c r="H13" t="str">
        <f t="shared" si="1"/>
        <v>RAM[9]=(byte)0xFC;</v>
      </c>
    </row>
    <row r="14" spans="1:8" x14ac:dyDescent="0.25">
      <c r="A14">
        <f t="shared" si="2"/>
        <v>10</v>
      </c>
      <c r="B14" s="148" t="s">
        <v>155</v>
      </c>
      <c r="C14" t="str">
        <f t="shared" si="0"/>
        <v>buffer[10]=(byte)0x00;</v>
      </c>
      <c r="F14">
        <f t="shared" si="3"/>
        <v>10</v>
      </c>
      <c r="G14" s="148" t="s">
        <v>267</v>
      </c>
      <c r="H14" t="str">
        <f t="shared" si="1"/>
        <v>RAM[10]=(byte)0x02;</v>
      </c>
    </row>
    <row r="15" spans="1:8" x14ac:dyDescent="0.25">
      <c r="A15">
        <f t="shared" si="2"/>
        <v>11</v>
      </c>
      <c r="B15" s="148" t="s">
        <v>155</v>
      </c>
      <c r="C15" t="str">
        <f t="shared" si="0"/>
        <v>buffer[11]=(byte)0x00;</v>
      </c>
      <c r="F15">
        <f t="shared" si="3"/>
        <v>11</v>
      </c>
      <c r="G15" s="148" t="s">
        <v>262</v>
      </c>
      <c r="H15" t="str">
        <f t="shared" si="1"/>
        <v>RAM[11]=(byte)0x03;</v>
      </c>
    </row>
    <row r="16" spans="1:8" x14ac:dyDescent="0.25">
      <c r="A16">
        <f t="shared" si="2"/>
        <v>12</v>
      </c>
      <c r="B16" s="148" t="s">
        <v>155</v>
      </c>
      <c r="C16" t="str">
        <f t="shared" si="0"/>
        <v>buffer[12]=(byte)0x00;</v>
      </c>
      <c r="F16">
        <f t="shared" si="3"/>
        <v>12</v>
      </c>
      <c r="G16" s="148" t="s">
        <v>268</v>
      </c>
      <c r="H16" t="str">
        <f t="shared" si="1"/>
        <v>RAM[12]=(byte)0xE8;</v>
      </c>
    </row>
    <row r="17" spans="1:8" x14ac:dyDescent="0.25">
      <c r="A17">
        <f t="shared" si="2"/>
        <v>13</v>
      </c>
      <c r="B17" s="148" t="s">
        <v>155</v>
      </c>
      <c r="C17" t="str">
        <f t="shared" si="0"/>
        <v>buffer[13]=(byte)0x00;</v>
      </c>
      <c r="F17">
        <f t="shared" si="3"/>
        <v>13</v>
      </c>
      <c r="G17" s="148" t="s">
        <v>260</v>
      </c>
      <c r="H17" t="str">
        <f t="shared" si="1"/>
        <v>RAM[13]=(byte)0x01;</v>
      </c>
    </row>
    <row r="18" spans="1:8" x14ac:dyDescent="0.25">
      <c r="A18">
        <f t="shared" si="2"/>
        <v>14</v>
      </c>
      <c r="B18" s="148" t="s">
        <v>155</v>
      </c>
      <c r="C18" t="str">
        <f t="shared" si="0"/>
        <v>buffer[14]=(byte)0x00;</v>
      </c>
      <c r="F18">
        <f t="shared" si="3"/>
        <v>14</v>
      </c>
      <c r="G18" s="148" t="s">
        <v>155</v>
      </c>
      <c r="H18" t="str">
        <f t="shared" si="1"/>
        <v>RAM[14]=(byte)0x00;</v>
      </c>
    </row>
    <row r="19" spans="1:8" x14ac:dyDescent="0.25">
      <c r="A19">
        <f t="shared" si="2"/>
        <v>15</v>
      </c>
      <c r="B19" s="148" t="s">
        <v>155</v>
      </c>
      <c r="C19" t="str">
        <f t="shared" si="0"/>
        <v>buffer[15]=(byte)0x00;</v>
      </c>
      <c r="F19">
        <f t="shared" si="3"/>
        <v>15</v>
      </c>
      <c r="G19" s="148" t="s">
        <v>260</v>
      </c>
      <c r="H19" t="str">
        <f t="shared" si="1"/>
        <v>RAM[15]=(byte)0x01;</v>
      </c>
    </row>
    <row r="20" spans="1:8" x14ac:dyDescent="0.25">
      <c r="A20">
        <f t="shared" si="2"/>
        <v>16</v>
      </c>
      <c r="B20" s="148" t="s">
        <v>155</v>
      </c>
      <c r="C20" t="str">
        <f t="shared" si="0"/>
        <v>buffer[16]=(byte)0x00;</v>
      </c>
      <c r="F20">
        <f t="shared" si="3"/>
        <v>16</v>
      </c>
      <c r="G20" s="148" t="s">
        <v>155</v>
      </c>
      <c r="H20" t="str">
        <f t="shared" si="1"/>
        <v>RAM[16]=(byte)0x00;</v>
      </c>
    </row>
    <row r="21" spans="1:8" x14ac:dyDescent="0.25">
      <c r="A21">
        <f t="shared" si="2"/>
        <v>17</v>
      </c>
      <c r="B21" s="148" t="s">
        <v>155</v>
      </c>
      <c r="C21" t="str">
        <f t="shared" si="0"/>
        <v>buffer[17]=(byte)0x00;</v>
      </c>
      <c r="F21">
        <f t="shared" si="3"/>
        <v>17</v>
      </c>
      <c r="G21" s="148" t="s">
        <v>260</v>
      </c>
      <c r="H21" t="str">
        <f t="shared" si="1"/>
        <v>RAM[17]=(byte)0x01;</v>
      </c>
    </row>
    <row r="22" spans="1:8" x14ac:dyDescent="0.25">
      <c r="A22">
        <f t="shared" si="2"/>
        <v>18</v>
      </c>
      <c r="B22" s="148" t="s">
        <v>155</v>
      </c>
      <c r="C22" t="str">
        <f t="shared" si="0"/>
        <v>buffer[18]=(byte)0x00;</v>
      </c>
      <c r="F22">
        <f t="shared" si="3"/>
        <v>18</v>
      </c>
      <c r="G22" s="148" t="s">
        <v>155</v>
      </c>
      <c r="H22" t="str">
        <f t="shared" si="1"/>
        <v>RAM[18]=(byte)0x00;</v>
      </c>
    </row>
    <row r="23" spans="1:8" x14ac:dyDescent="0.25">
      <c r="A23">
        <f t="shared" si="2"/>
        <v>19</v>
      </c>
      <c r="B23" s="148" t="s">
        <v>155</v>
      </c>
      <c r="C23" t="str">
        <f t="shared" si="0"/>
        <v>buffer[19]=(byte)0x00;</v>
      </c>
      <c r="F23">
        <f t="shared" si="3"/>
        <v>19</v>
      </c>
      <c r="G23" s="148" t="s">
        <v>260</v>
      </c>
      <c r="H23" t="str">
        <f t="shared" si="1"/>
        <v>RAM[19]=(byte)0x01;</v>
      </c>
    </row>
    <row r="24" spans="1:8" x14ac:dyDescent="0.25">
      <c r="A24">
        <f t="shared" si="2"/>
        <v>20</v>
      </c>
      <c r="B24" s="148" t="s">
        <v>155</v>
      </c>
      <c r="C24" t="str">
        <f t="shared" si="0"/>
        <v>buffer[20]=(byte)0x00;</v>
      </c>
      <c r="F24">
        <f t="shared" si="3"/>
        <v>20</v>
      </c>
      <c r="G24" s="148" t="s">
        <v>155</v>
      </c>
      <c r="H24" t="str">
        <f t="shared" si="1"/>
        <v>RAM[20]=(byte)0x00;</v>
      </c>
    </row>
    <row r="25" spans="1:8" x14ac:dyDescent="0.25">
      <c r="A25">
        <f t="shared" si="2"/>
        <v>21</v>
      </c>
      <c r="B25" s="148" t="s">
        <v>155</v>
      </c>
      <c r="C25" t="str">
        <f t="shared" si="0"/>
        <v>buffer[21]=(byte)0x00;</v>
      </c>
      <c r="F25">
        <f t="shared" si="3"/>
        <v>21</v>
      </c>
      <c r="G25" s="148" t="s">
        <v>260</v>
      </c>
      <c r="H25" t="str">
        <f t="shared" si="1"/>
        <v>RAM[21]=(byte)0x01;</v>
      </c>
    </row>
    <row r="26" spans="1:8" x14ac:dyDescent="0.25">
      <c r="A26">
        <f t="shared" si="2"/>
        <v>22</v>
      </c>
      <c r="B26" s="148" t="s">
        <v>155</v>
      </c>
      <c r="C26" t="str">
        <f t="shared" si="0"/>
        <v>buffer[22]=(byte)0x00;</v>
      </c>
      <c r="F26">
        <f t="shared" si="3"/>
        <v>22</v>
      </c>
      <c r="G26" s="148" t="s">
        <v>155</v>
      </c>
      <c r="H26" t="str">
        <f t="shared" si="1"/>
        <v>RAM[22]=(byte)0x00;</v>
      </c>
    </row>
    <row r="27" spans="1:8" x14ac:dyDescent="0.25">
      <c r="A27">
        <f t="shared" si="2"/>
        <v>23</v>
      </c>
      <c r="B27" s="148" t="s">
        <v>155</v>
      </c>
      <c r="C27" t="str">
        <f t="shared" si="0"/>
        <v>buffer[23]=(byte)0x00;</v>
      </c>
      <c r="F27">
        <f t="shared" si="3"/>
        <v>23</v>
      </c>
      <c r="G27" s="148" t="s">
        <v>260</v>
      </c>
      <c r="H27" t="str">
        <f t="shared" si="1"/>
        <v>RAM[23]=(byte)0x01;</v>
      </c>
    </row>
    <row r="28" spans="1:8" x14ac:dyDescent="0.25">
      <c r="A28">
        <f t="shared" si="2"/>
        <v>24</v>
      </c>
      <c r="B28" s="148" t="s">
        <v>155</v>
      </c>
      <c r="C28" t="str">
        <f t="shared" si="0"/>
        <v>buffer[24]=(byte)0x00;</v>
      </c>
      <c r="F28">
        <f t="shared" si="3"/>
        <v>24</v>
      </c>
      <c r="G28" s="148" t="s">
        <v>155</v>
      </c>
      <c r="H28" t="str">
        <f t="shared" si="1"/>
        <v>RAM[24]=(byte)0x00;</v>
      </c>
    </row>
    <row r="29" spans="1:8" x14ac:dyDescent="0.25">
      <c r="A29">
        <f t="shared" si="2"/>
        <v>25</v>
      </c>
      <c r="B29" s="148" t="s">
        <v>155</v>
      </c>
      <c r="C29" t="str">
        <f t="shared" si="0"/>
        <v>buffer[25]=(byte)0x00;</v>
      </c>
      <c r="F29">
        <f t="shared" si="3"/>
        <v>25</v>
      </c>
      <c r="G29" s="148" t="s">
        <v>260</v>
      </c>
      <c r="H29" t="str">
        <f t="shared" si="1"/>
        <v>RAM[25]=(byte)0x01;</v>
      </c>
    </row>
    <row r="30" spans="1:8" x14ac:dyDescent="0.25">
      <c r="A30">
        <f t="shared" si="2"/>
        <v>26</v>
      </c>
      <c r="B30" s="148" t="s">
        <v>155</v>
      </c>
      <c r="C30" t="str">
        <f t="shared" si="0"/>
        <v>buffer[26]=(byte)0x00;</v>
      </c>
      <c r="F30">
        <f t="shared" si="3"/>
        <v>26</v>
      </c>
      <c r="G30" s="148" t="s">
        <v>155</v>
      </c>
      <c r="H30" t="str">
        <f t="shared" si="1"/>
        <v>RAM[26]=(byte)0x00;</v>
      </c>
    </row>
    <row r="31" spans="1:8" x14ac:dyDescent="0.25">
      <c r="A31">
        <f t="shared" si="2"/>
        <v>27</v>
      </c>
      <c r="B31" s="148" t="s">
        <v>155</v>
      </c>
      <c r="C31" t="str">
        <f t="shared" si="0"/>
        <v>buffer[27]=(byte)0x00;</v>
      </c>
      <c r="F31">
        <f t="shared" si="3"/>
        <v>27</v>
      </c>
      <c r="G31" s="148" t="s">
        <v>260</v>
      </c>
      <c r="H31" t="str">
        <f t="shared" si="1"/>
        <v>RAM[27]=(byte)0x01;</v>
      </c>
    </row>
    <row r="32" spans="1:8" x14ac:dyDescent="0.25">
      <c r="A32">
        <f t="shared" si="2"/>
        <v>28</v>
      </c>
      <c r="B32" s="148" t="s">
        <v>155</v>
      </c>
      <c r="C32" t="str">
        <f t="shared" si="0"/>
        <v>buffer[28]=(byte)0x00;</v>
      </c>
      <c r="F32">
        <f t="shared" si="3"/>
        <v>28</v>
      </c>
      <c r="G32" s="148" t="s">
        <v>155</v>
      </c>
      <c r="H32" t="str">
        <f t="shared" si="1"/>
        <v>RAM[28]=(byte)0x00;</v>
      </c>
    </row>
    <row r="33" spans="1:8" x14ac:dyDescent="0.25">
      <c r="A33">
        <f t="shared" si="2"/>
        <v>29</v>
      </c>
      <c r="B33" s="148" t="s">
        <v>155</v>
      </c>
      <c r="C33" t="str">
        <f t="shared" si="0"/>
        <v>buffer[29]=(byte)0x00;</v>
      </c>
      <c r="F33">
        <f t="shared" si="3"/>
        <v>29</v>
      </c>
      <c r="G33" s="148" t="s">
        <v>260</v>
      </c>
      <c r="H33" t="str">
        <f t="shared" si="1"/>
        <v>RAM[29]=(byte)0x01;</v>
      </c>
    </row>
    <row r="34" spans="1:8" x14ac:dyDescent="0.25">
      <c r="A34">
        <f t="shared" si="2"/>
        <v>30</v>
      </c>
      <c r="B34" s="148" t="s">
        <v>155</v>
      </c>
      <c r="C34" t="str">
        <f t="shared" si="0"/>
        <v>buffer[30]=(byte)0x00;</v>
      </c>
      <c r="F34">
        <f t="shared" si="3"/>
        <v>30</v>
      </c>
      <c r="G34" s="148" t="s">
        <v>155</v>
      </c>
      <c r="H34" t="str">
        <f t="shared" si="1"/>
        <v>RAM[30]=(byte)0x00;</v>
      </c>
    </row>
    <row r="35" spans="1:8" x14ac:dyDescent="0.25">
      <c r="A35">
        <f t="shared" si="2"/>
        <v>31</v>
      </c>
      <c r="B35" s="148" t="s">
        <v>155</v>
      </c>
      <c r="C35" t="str">
        <f t="shared" si="0"/>
        <v>buffer[31]=(byte)0x00;</v>
      </c>
      <c r="F35">
        <f t="shared" si="3"/>
        <v>31</v>
      </c>
      <c r="G35" s="148" t="s">
        <v>260</v>
      </c>
      <c r="H35" t="str">
        <f t="shared" si="1"/>
        <v>RAM[31]=(byte)0x01;</v>
      </c>
    </row>
    <row r="36" spans="1:8" x14ac:dyDescent="0.25">
      <c r="A36">
        <f t="shared" si="2"/>
        <v>32</v>
      </c>
      <c r="B36" s="148" t="s">
        <v>155</v>
      </c>
      <c r="C36" t="str">
        <f t="shared" si="0"/>
        <v>buffer[32]=(byte)0x00;</v>
      </c>
      <c r="F36">
        <f t="shared" si="3"/>
        <v>32</v>
      </c>
      <c r="G36" s="148" t="s">
        <v>155</v>
      </c>
      <c r="H36" t="str">
        <f t="shared" si="1"/>
        <v>RAM[32]=(byte)0x00;</v>
      </c>
    </row>
    <row r="37" spans="1:8" x14ac:dyDescent="0.25">
      <c r="A37">
        <f t="shared" si="2"/>
        <v>33</v>
      </c>
      <c r="B37" s="148" t="s">
        <v>155</v>
      </c>
      <c r="C37" t="str">
        <f t="shared" si="0"/>
        <v>buffer[33]=(byte)0x00;</v>
      </c>
      <c r="F37">
        <f t="shared" si="3"/>
        <v>33</v>
      </c>
      <c r="G37" s="148" t="s">
        <v>260</v>
      </c>
      <c r="H37" t="str">
        <f t="shared" si="1"/>
        <v>RAM[33]=(byte)0x01;</v>
      </c>
    </row>
    <row r="38" spans="1:8" x14ac:dyDescent="0.25">
      <c r="A38">
        <f t="shared" si="2"/>
        <v>34</v>
      </c>
      <c r="B38" s="148" t="s">
        <v>155</v>
      </c>
      <c r="C38" t="str">
        <f t="shared" si="0"/>
        <v>buffer[34]=(byte)0x00;</v>
      </c>
      <c r="F38">
        <f t="shared" si="3"/>
        <v>34</v>
      </c>
      <c r="G38" s="148" t="s">
        <v>155</v>
      </c>
      <c r="H38" t="str">
        <f t="shared" si="1"/>
        <v>RAM[34]=(byte)0x00;</v>
      </c>
    </row>
    <row r="39" spans="1:8" x14ac:dyDescent="0.25">
      <c r="A39">
        <f t="shared" si="2"/>
        <v>35</v>
      </c>
      <c r="B39" s="148" t="s">
        <v>155</v>
      </c>
      <c r="C39" t="str">
        <f t="shared" si="0"/>
        <v>buffer[35]=(byte)0x00;</v>
      </c>
      <c r="F39">
        <f t="shared" si="3"/>
        <v>35</v>
      </c>
      <c r="G39" s="148" t="s">
        <v>260</v>
      </c>
      <c r="H39" t="str">
        <f t="shared" si="1"/>
        <v>RAM[35]=(byte)0x01;</v>
      </c>
    </row>
    <row r="40" spans="1:8" x14ac:dyDescent="0.25">
      <c r="A40">
        <f t="shared" si="2"/>
        <v>36</v>
      </c>
      <c r="B40" s="148" t="s">
        <v>155</v>
      </c>
      <c r="C40" t="str">
        <f t="shared" si="0"/>
        <v>buffer[36]=(byte)0x00;</v>
      </c>
      <c r="F40">
        <f t="shared" si="3"/>
        <v>36</v>
      </c>
      <c r="G40" s="148" t="s">
        <v>155</v>
      </c>
      <c r="H40" t="str">
        <f t="shared" si="1"/>
        <v>RAM[36]=(byte)0x00;</v>
      </c>
    </row>
    <row r="41" spans="1:8" x14ac:dyDescent="0.25">
      <c r="A41">
        <f t="shared" si="2"/>
        <v>37</v>
      </c>
      <c r="B41" s="148" t="s">
        <v>155</v>
      </c>
      <c r="C41" t="str">
        <f t="shared" si="0"/>
        <v>buffer[37]=(byte)0x00;</v>
      </c>
      <c r="F41">
        <f t="shared" si="3"/>
        <v>37</v>
      </c>
      <c r="G41" s="148" t="s">
        <v>260</v>
      </c>
      <c r="H41" t="str">
        <f t="shared" si="1"/>
        <v>RAM[37]=(byte)0x01;</v>
      </c>
    </row>
    <row r="42" spans="1:8" x14ac:dyDescent="0.25">
      <c r="A42">
        <f t="shared" si="2"/>
        <v>38</v>
      </c>
      <c r="B42" s="148" t="s">
        <v>155</v>
      </c>
      <c r="C42" t="str">
        <f t="shared" si="0"/>
        <v>buffer[38]=(byte)0x00;</v>
      </c>
      <c r="F42">
        <f t="shared" si="3"/>
        <v>38</v>
      </c>
      <c r="G42" s="148" t="s">
        <v>155</v>
      </c>
      <c r="H42" t="str">
        <f t="shared" si="1"/>
        <v>RAM[38]=(byte)0x00;</v>
      </c>
    </row>
    <row r="43" spans="1:8" x14ac:dyDescent="0.25">
      <c r="A43">
        <f t="shared" si="2"/>
        <v>39</v>
      </c>
      <c r="B43" s="148" t="s">
        <v>155</v>
      </c>
      <c r="C43" t="str">
        <f t="shared" si="0"/>
        <v>buffer[39]=(byte)0x00;</v>
      </c>
      <c r="F43">
        <f t="shared" si="3"/>
        <v>39</v>
      </c>
      <c r="G43" s="148" t="s">
        <v>260</v>
      </c>
      <c r="H43" t="str">
        <f t="shared" si="1"/>
        <v>RAM[39]=(byte)0x01;</v>
      </c>
    </row>
    <row r="44" spans="1:8" x14ac:dyDescent="0.25">
      <c r="A44">
        <f t="shared" si="2"/>
        <v>40</v>
      </c>
      <c r="B44" s="148" t="s">
        <v>155</v>
      </c>
      <c r="C44" t="str">
        <f t="shared" si="0"/>
        <v>buffer[40]=(byte)0x00;</v>
      </c>
      <c r="F44">
        <f t="shared" si="3"/>
        <v>40</v>
      </c>
      <c r="G44" s="148" t="s">
        <v>155</v>
      </c>
      <c r="H44" t="str">
        <f t="shared" si="1"/>
        <v>RAM[40]=(byte)0x00;</v>
      </c>
    </row>
    <row r="45" spans="1:8" x14ac:dyDescent="0.25">
      <c r="A45">
        <f t="shared" si="2"/>
        <v>41</v>
      </c>
      <c r="B45" s="148" t="s">
        <v>155</v>
      </c>
      <c r="C45" t="str">
        <f t="shared" si="0"/>
        <v>buffer[41]=(byte)0x00;</v>
      </c>
      <c r="F45">
        <f t="shared" si="3"/>
        <v>41</v>
      </c>
      <c r="G45" s="148" t="s">
        <v>260</v>
      </c>
      <c r="H45" t="str">
        <f t="shared" si="1"/>
        <v>RAM[41]=(byte)0x01;</v>
      </c>
    </row>
    <row r="46" spans="1:8" x14ac:dyDescent="0.25">
      <c r="A46">
        <f t="shared" si="2"/>
        <v>42</v>
      </c>
      <c r="B46" s="148" t="s">
        <v>155</v>
      </c>
      <c r="C46" t="str">
        <f t="shared" si="0"/>
        <v>buffer[42]=(byte)0x00;</v>
      </c>
      <c r="F46">
        <f t="shared" si="3"/>
        <v>42</v>
      </c>
      <c r="G46" s="148" t="s">
        <v>155</v>
      </c>
      <c r="H46" t="str">
        <f t="shared" si="1"/>
        <v>RAM[42]=(byte)0x00;</v>
      </c>
    </row>
    <row r="47" spans="1:8" x14ac:dyDescent="0.25">
      <c r="A47">
        <f t="shared" si="2"/>
        <v>43</v>
      </c>
      <c r="B47" s="148" t="s">
        <v>155</v>
      </c>
      <c r="C47" t="str">
        <f t="shared" si="0"/>
        <v>buffer[43]=(byte)0x00;</v>
      </c>
      <c r="F47">
        <f t="shared" si="3"/>
        <v>43</v>
      </c>
      <c r="G47" s="148" t="s">
        <v>260</v>
      </c>
      <c r="H47" t="str">
        <f t="shared" si="1"/>
        <v>RAM[43]=(byte)0x01;</v>
      </c>
    </row>
    <row r="48" spans="1:8" x14ac:dyDescent="0.25">
      <c r="A48">
        <f t="shared" si="2"/>
        <v>44</v>
      </c>
      <c r="B48" s="148" t="s">
        <v>155</v>
      </c>
      <c r="C48" t="str">
        <f t="shared" si="0"/>
        <v>buffer[44]=(byte)0x00;</v>
      </c>
      <c r="F48">
        <f t="shared" si="3"/>
        <v>44</v>
      </c>
      <c r="G48" s="148" t="s">
        <v>155</v>
      </c>
      <c r="H48" t="str">
        <f t="shared" si="1"/>
        <v>RAM[44]=(byte)0x00;</v>
      </c>
    </row>
    <row r="49" spans="1:8" x14ac:dyDescent="0.25">
      <c r="A49">
        <f t="shared" si="2"/>
        <v>45</v>
      </c>
      <c r="B49" s="148" t="s">
        <v>155</v>
      </c>
      <c r="C49" t="str">
        <f t="shared" si="0"/>
        <v>buffer[45]=(byte)0x00;</v>
      </c>
      <c r="F49">
        <f t="shared" si="3"/>
        <v>45</v>
      </c>
      <c r="G49" s="148" t="s">
        <v>260</v>
      </c>
      <c r="H49" t="str">
        <f t="shared" si="1"/>
        <v>RAM[45]=(byte)0x01;</v>
      </c>
    </row>
    <row r="50" spans="1:8" x14ac:dyDescent="0.25">
      <c r="A50">
        <f t="shared" si="2"/>
        <v>46</v>
      </c>
      <c r="B50" s="148" t="s">
        <v>155</v>
      </c>
      <c r="C50" t="str">
        <f t="shared" si="0"/>
        <v>buffer[46]=(byte)0x00;</v>
      </c>
      <c r="F50">
        <f t="shared" si="3"/>
        <v>46</v>
      </c>
      <c r="G50" s="148" t="s">
        <v>155</v>
      </c>
      <c r="H50" t="str">
        <f t="shared" si="1"/>
        <v>RAM[46]=(byte)0x00;</v>
      </c>
    </row>
    <row r="51" spans="1:8" x14ac:dyDescent="0.25">
      <c r="A51">
        <f t="shared" si="2"/>
        <v>47</v>
      </c>
      <c r="B51" s="148" t="s">
        <v>155</v>
      </c>
      <c r="C51" t="str">
        <f t="shared" si="0"/>
        <v>buffer[47]=(byte)0x00;</v>
      </c>
      <c r="F51">
        <f t="shared" si="3"/>
        <v>47</v>
      </c>
      <c r="G51" s="148" t="s">
        <v>260</v>
      </c>
      <c r="H51" t="str">
        <f t="shared" si="1"/>
        <v>RAM[47]=(byte)0x01;</v>
      </c>
    </row>
    <row r="52" spans="1:8" x14ac:dyDescent="0.25">
      <c r="A52">
        <f t="shared" si="2"/>
        <v>48</v>
      </c>
      <c r="B52" s="148" t="s">
        <v>155</v>
      </c>
      <c r="C52" t="str">
        <f t="shared" si="0"/>
        <v>buffer[48]=(byte)0x00;</v>
      </c>
      <c r="F52">
        <f t="shared" si="3"/>
        <v>48</v>
      </c>
      <c r="G52" s="148" t="s">
        <v>155</v>
      </c>
      <c r="H52" t="str">
        <f t="shared" si="1"/>
        <v>RAM[48]=(byte)0x00;</v>
      </c>
    </row>
    <row r="53" spans="1:8" x14ac:dyDescent="0.25">
      <c r="A53">
        <f t="shared" si="2"/>
        <v>49</v>
      </c>
      <c r="B53" s="148" t="s">
        <v>155</v>
      </c>
      <c r="C53" t="str">
        <f t="shared" si="0"/>
        <v>buffer[49]=(byte)0x00;</v>
      </c>
      <c r="F53">
        <f t="shared" si="3"/>
        <v>49</v>
      </c>
      <c r="G53" s="148" t="s">
        <v>260</v>
      </c>
      <c r="H53" t="str">
        <f t="shared" si="1"/>
        <v>RAM[49]=(byte)0x01;</v>
      </c>
    </row>
    <row r="54" spans="1:8" x14ac:dyDescent="0.25">
      <c r="A54">
        <f t="shared" si="2"/>
        <v>50</v>
      </c>
      <c r="B54" s="148" t="s">
        <v>155</v>
      </c>
      <c r="C54" t="str">
        <f t="shared" si="0"/>
        <v>buffer[50]=(byte)0x00;</v>
      </c>
      <c r="F54">
        <f t="shared" si="3"/>
        <v>50</v>
      </c>
      <c r="G54" s="148" t="s">
        <v>155</v>
      </c>
      <c r="H54" t="str">
        <f t="shared" si="1"/>
        <v>RAM[50]=(byte)0x00;</v>
      </c>
    </row>
    <row r="55" spans="1:8" x14ac:dyDescent="0.25">
      <c r="A55">
        <f t="shared" si="2"/>
        <v>51</v>
      </c>
      <c r="B55" s="148" t="s">
        <v>155</v>
      </c>
      <c r="C55" t="str">
        <f t="shared" si="0"/>
        <v>buffer[51]=(byte)0x00;</v>
      </c>
      <c r="F55">
        <f t="shared" si="3"/>
        <v>51</v>
      </c>
      <c r="G55" s="148" t="s">
        <v>260</v>
      </c>
      <c r="H55" t="str">
        <f t="shared" si="1"/>
        <v>RAM[51]=(byte)0x01;</v>
      </c>
    </row>
    <row r="56" spans="1:8" x14ac:dyDescent="0.25">
      <c r="A56">
        <f t="shared" si="2"/>
        <v>52</v>
      </c>
      <c r="B56" s="148" t="s">
        <v>155</v>
      </c>
      <c r="C56" t="str">
        <f t="shared" si="0"/>
        <v>buffer[52]=(byte)0x00;</v>
      </c>
      <c r="F56">
        <f t="shared" si="3"/>
        <v>52</v>
      </c>
      <c r="G56" s="148" t="s">
        <v>155</v>
      </c>
      <c r="H56" t="str">
        <f t="shared" si="1"/>
        <v>RAM[52]=(byte)0x00;</v>
      </c>
    </row>
    <row r="57" spans="1:8" x14ac:dyDescent="0.25">
      <c r="A57">
        <f t="shared" si="2"/>
        <v>53</v>
      </c>
      <c r="B57" s="148" t="s">
        <v>155</v>
      </c>
      <c r="C57" t="str">
        <f t="shared" si="0"/>
        <v>buffer[53]=(byte)0x00;</v>
      </c>
      <c r="F57">
        <f t="shared" si="3"/>
        <v>53</v>
      </c>
      <c r="G57" s="148" t="s">
        <v>260</v>
      </c>
      <c r="H57" t="str">
        <f t="shared" si="1"/>
        <v>RAM[53]=(byte)0x01;</v>
      </c>
    </row>
    <row r="58" spans="1:8" x14ac:dyDescent="0.25">
      <c r="A58">
        <f t="shared" si="2"/>
        <v>54</v>
      </c>
      <c r="B58" s="148" t="s">
        <v>155</v>
      </c>
      <c r="C58" t="str">
        <f t="shared" si="0"/>
        <v>buffer[54]=(byte)0x00;</v>
      </c>
      <c r="F58">
        <f t="shared" si="3"/>
        <v>54</v>
      </c>
      <c r="G58" s="148" t="s">
        <v>155</v>
      </c>
      <c r="H58" t="str">
        <f t="shared" si="1"/>
        <v>RAM[54]=(byte)0x00;</v>
      </c>
    </row>
    <row r="59" spans="1:8" x14ac:dyDescent="0.25">
      <c r="A59">
        <f t="shared" si="2"/>
        <v>55</v>
      </c>
      <c r="B59" s="148" t="s">
        <v>155</v>
      </c>
      <c r="C59" t="str">
        <f t="shared" si="0"/>
        <v>buffer[55]=(byte)0x00;</v>
      </c>
      <c r="F59">
        <f t="shared" si="3"/>
        <v>55</v>
      </c>
      <c r="G59" s="148" t="s">
        <v>260</v>
      </c>
      <c r="H59" t="str">
        <f t="shared" si="1"/>
        <v>RAM[55]=(byte)0x01;</v>
      </c>
    </row>
    <row r="60" spans="1:8" x14ac:dyDescent="0.25">
      <c r="A60">
        <f t="shared" si="2"/>
        <v>56</v>
      </c>
      <c r="B60" s="148" t="s">
        <v>155</v>
      </c>
      <c r="C60" t="str">
        <f t="shared" si="0"/>
        <v>buffer[56]=(byte)0x00;</v>
      </c>
      <c r="F60">
        <f t="shared" si="3"/>
        <v>56</v>
      </c>
      <c r="G60" s="148" t="s">
        <v>155</v>
      </c>
      <c r="H60" t="str">
        <f t="shared" si="1"/>
        <v>RAM[56]=(byte)0x00;</v>
      </c>
    </row>
    <row r="61" spans="1:8" x14ac:dyDescent="0.25">
      <c r="A61">
        <f t="shared" si="2"/>
        <v>57</v>
      </c>
      <c r="B61" s="148" t="s">
        <v>155</v>
      </c>
      <c r="C61" t="str">
        <f t="shared" si="0"/>
        <v>buffer[57]=(byte)0x00;</v>
      </c>
      <c r="F61">
        <f t="shared" si="3"/>
        <v>57</v>
      </c>
      <c r="G61" s="148" t="s">
        <v>260</v>
      </c>
      <c r="H61" t="str">
        <f t="shared" si="1"/>
        <v>RAM[57]=(byte)0x01;</v>
      </c>
    </row>
    <row r="62" spans="1:8" x14ac:dyDescent="0.25">
      <c r="A62">
        <f t="shared" si="2"/>
        <v>58</v>
      </c>
      <c r="B62" s="148" t="s">
        <v>155</v>
      </c>
      <c r="C62" t="str">
        <f t="shared" si="0"/>
        <v>buffer[58]=(byte)0x00;</v>
      </c>
      <c r="F62">
        <f t="shared" si="3"/>
        <v>58</v>
      </c>
      <c r="G62" s="148" t="s">
        <v>155</v>
      </c>
      <c r="H62" t="str">
        <f t="shared" si="1"/>
        <v>RAM[58]=(byte)0x00;</v>
      </c>
    </row>
    <row r="63" spans="1:8" x14ac:dyDescent="0.25">
      <c r="A63">
        <f t="shared" si="2"/>
        <v>59</v>
      </c>
      <c r="B63" s="148" t="s">
        <v>155</v>
      </c>
      <c r="C63" t="str">
        <f t="shared" si="0"/>
        <v>buffer[59]=(byte)0x00;</v>
      </c>
      <c r="F63">
        <f t="shared" si="3"/>
        <v>59</v>
      </c>
      <c r="G63" s="148" t="s">
        <v>260</v>
      </c>
      <c r="H63" t="str">
        <f t="shared" si="1"/>
        <v>RAM[59]=(byte)0x01;</v>
      </c>
    </row>
    <row r="64" spans="1:8" x14ac:dyDescent="0.25">
      <c r="A64">
        <f t="shared" si="2"/>
        <v>60</v>
      </c>
      <c r="B64" s="148" t="s">
        <v>155</v>
      </c>
      <c r="C64" t="str">
        <f t="shared" si="0"/>
        <v>buffer[60]=(byte)0x00;</v>
      </c>
      <c r="F64">
        <f t="shared" si="3"/>
        <v>60</v>
      </c>
      <c r="G64" s="148" t="s">
        <v>155</v>
      </c>
      <c r="H64" t="str">
        <f t="shared" si="1"/>
        <v>RAM[60]=(byte)0x00;</v>
      </c>
    </row>
    <row r="65" spans="1:8" x14ac:dyDescent="0.25">
      <c r="A65">
        <f t="shared" si="2"/>
        <v>61</v>
      </c>
      <c r="B65" s="148" t="s">
        <v>155</v>
      </c>
      <c r="C65" t="str">
        <f t="shared" si="0"/>
        <v>buffer[61]=(byte)0x00;</v>
      </c>
      <c r="F65">
        <f t="shared" si="3"/>
        <v>61</v>
      </c>
      <c r="G65" s="148" t="s">
        <v>260</v>
      </c>
      <c r="H65" t="str">
        <f t="shared" si="1"/>
        <v>RAM[61]=(byte)0x01;</v>
      </c>
    </row>
    <row r="66" spans="1:8" x14ac:dyDescent="0.25">
      <c r="A66">
        <f t="shared" si="2"/>
        <v>62</v>
      </c>
      <c r="B66" s="148" t="s">
        <v>155</v>
      </c>
      <c r="C66" t="str">
        <f t="shared" si="0"/>
        <v>buffer[62]=(byte)0x00;</v>
      </c>
      <c r="F66">
        <f t="shared" si="3"/>
        <v>62</v>
      </c>
      <c r="G66" s="148" t="s">
        <v>155</v>
      </c>
      <c r="H66" t="str">
        <f t="shared" si="1"/>
        <v>RAM[62]=(byte)0x00;</v>
      </c>
    </row>
    <row r="67" spans="1:8" x14ac:dyDescent="0.25">
      <c r="A67">
        <f t="shared" si="2"/>
        <v>63</v>
      </c>
      <c r="B67" s="148" t="s">
        <v>155</v>
      </c>
      <c r="C67" t="str">
        <f t="shared" si="0"/>
        <v>buffer[63]=(byte)0x00;</v>
      </c>
      <c r="F67">
        <f t="shared" si="3"/>
        <v>63</v>
      </c>
      <c r="G67" s="148" t="s">
        <v>260</v>
      </c>
      <c r="H67" t="str">
        <f t="shared" si="1"/>
        <v>RAM[63]=(byte)0x01;</v>
      </c>
    </row>
    <row r="68" spans="1:8" x14ac:dyDescent="0.25">
      <c r="A68">
        <f t="shared" si="2"/>
        <v>64</v>
      </c>
      <c r="B68" s="148" t="s">
        <v>155</v>
      </c>
      <c r="C68" t="str">
        <f t="shared" si="0"/>
        <v>buffer[64]=(byte)0x00;</v>
      </c>
      <c r="F68">
        <f t="shared" si="3"/>
        <v>64</v>
      </c>
      <c r="G68" s="148" t="s">
        <v>155</v>
      </c>
      <c r="H68" t="str">
        <f t="shared" si="1"/>
        <v>RAM[64]=(byte)0x00;</v>
      </c>
    </row>
    <row r="69" spans="1:8" x14ac:dyDescent="0.25">
      <c r="A69">
        <f t="shared" si="2"/>
        <v>65</v>
      </c>
      <c r="B69" s="148" t="s">
        <v>155</v>
      </c>
      <c r="C69" t="str">
        <f t="shared" ref="C69:C132" si="4">CONCATENATE("buffer[",A69,"]=(byte)0x",B69,";")</f>
        <v>buffer[65]=(byte)0x00;</v>
      </c>
      <c r="F69">
        <f t="shared" si="3"/>
        <v>65</v>
      </c>
      <c r="G69" s="148" t="s">
        <v>260</v>
      </c>
      <c r="H69" t="str">
        <f t="shared" ref="H69:H80" si="5">CONCATENATE("RAM[",F69,"]=(byte)0x",G69,";")</f>
        <v>RAM[65]=(byte)0x01;</v>
      </c>
    </row>
    <row r="70" spans="1:8" x14ac:dyDescent="0.25">
      <c r="A70">
        <f t="shared" ref="A70:A133" si="6">A69+1</f>
        <v>66</v>
      </c>
      <c r="B70" s="148" t="s">
        <v>155</v>
      </c>
      <c r="C70" t="str">
        <f t="shared" si="4"/>
        <v>buffer[66]=(byte)0x00;</v>
      </c>
      <c r="F70">
        <f t="shared" ref="F70:F133" si="7">F69+1</f>
        <v>66</v>
      </c>
      <c r="G70" s="148" t="s">
        <v>155</v>
      </c>
      <c r="H70" t="str">
        <f t="shared" si="5"/>
        <v>RAM[66]=(byte)0x00;</v>
      </c>
    </row>
    <row r="71" spans="1:8" x14ac:dyDescent="0.25">
      <c r="A71">
        <f t="shared" si="6"/>
        <v>67</v>
      </c>
      <c r="B71" s="148" t="s">
        <v>155</v>
      </c>
      <c r="C71" t="str">
        <f t="shared" si="4"/>
        <v>buffer[67]=(byte)0x00;</v>
      </c>
      <c r="F71">
        <f t="shared" si="7"/>
        <v>67</v>
      </c>
      <c r="G71" s="148" t="s">
        <v>260</v>
      </c>
      <c r="H71" t="str">
        <f t="shared" si="5"/>
        <v>RAM[67]=(byte)0x01;</v>
      </c>
    </row>
    <row r="72" spans="1:8" x14ac:dyDescent="0.25">
      <c r="A72">
        <f t="shared" si="6"/>
        <v>68</v>
      </c>
      <c r="B72" s="148" t="s">
        <v>155</v>
      </c>
      <c r="C72" t="str">
        <f t="shared" si="4"/>
        <v>buffer[68]=(byte)0x00;</v>
      </c>
      <c r="F72">
        <f t="shared" si="7"/>
        <v>68</v>
      </c>
      <c r="G72" s="148" t="s">
        <v>155</v>
      </c>
      <c r="H72" t="str">
        <f t="shared" si="5"/>
        <v>RAM[68]=(byte)0x00;</v>
      </c>
    </row>
    <row r="73" spans="1:8" x14ac:dyDescent="0.25">
      <c r="A73">
        <f t="shared" si="6"/>
        <v>69</v>
      </c>
      <c r="B73" s="148" t="s">
        <v>155</v>
      </c>
      <c r="C73" t="str">
        <f t="shared" si="4"/>
        <v>buffer[69]=(byte)0x00;</v>
      </c>
      <c r="F73">
        <f t="shared" si="7"/>
        <v>69</v>
      </c>
      <c r="G73" s="148" t="s">
        <v>260</v>
      </c>
      <c r="H73" t="str">
        <f t="shared" si="5"/>
        <v>RAM[69]=(byte)0x01;</v>
      </c>
    </row>
    <row r="74" spans="1:8" x14ac:dyDescent="0.25">
      <c r="A74">
        <f t="shared" si="6"/>
        <v>70</v>
      </c>
      <c r="B74" s="148" t="s">
        <v>155</v>
      </c>
      <c r="C74" t="str">
        <f t="shared" si="4"/>
        <v>buffer[70]=(byte)0x00;</v>
      </c>
      <c r="F74">
        <f t="shared" si="7"/>
        <v>70</v>
      </c>
      <c r="G74" s="148" t="s">
        <v>264</v>
      </c>
      <c r="H74" t="str">
        <f t="shared" si="5"/>
        <v>RAM[70]=(byte)0x20;</v>
      </c>
    </row>
    <row r="75" spans="1:8" x14ac:dyDescent="0.25">
      <c r="A75">
        <f t="shared" si="6"/>
        <v>71</v>
      </c>
      <c r="B75" s="148" t="s">
        <v>155</v>
      </c>
      <c r="C75" t="str">
        <f t="shared" si="4"/>
        <v>buffer[71]=(byte)0x00;</v>
      </c>
      <c r="F75">
        <f t="shared" si="7"/>
        <v>71</v>
      </c>
      <c r="G75" s="148" t="s">
        <v>262</v>
      </c>
      <c r="H75" t="str">
        <f t="shared" si="5"/>
        <v>RAM[71]=(byte)0x03;</v>
      </c>
    </row>
    <row r="76" spans="1:8" x14ac:dyDescent="0.25">
      <c r="A76">
        <f t="shared" si="6"/>
        <v>72</v>
      </c>
      <c r="B76" s="148" t="s">
        <v>155</v>
      </c>
      <c r="C76" t="str">
        <f t="shared" si="4"/>
        <v>buffer[72]=(byte)0x00;</v>
      </c>
      <c r="F76">
        <f t="shared" si="7"/>
        <v>72</v>
      </c>
      <c r="G76" s="148" t="s">
        <v>155</v>
      </c>
      <c r="H76" t="str">
        <f t="shared" si="5"/>
        <v>RAM[72]=(byte)0x00;</v>
      </c>
    </row>
    <row r="77" spans="1:8" x14ac:dyDescent="0.25">
      <c r="A77">
        <f t="shared" si="6"/>
        <v>73</v>
      </c>
      <c r="B77" s="148" t="s">
        <v>155</v>
      </c>
      <c r="C77" t="str">
        <f t="shared" si="4"/>
        <v>buffer[73]=(byte)0x00;</v>
      </c>
      <c r="F77">
        <f t="shared" si="7"/>
        <v>73</v>
      </c>
      <c r="G77" s="148" t="s">
        <v>155</v>
      </c>
      <c r="H77" t="str">
        <f t="shared" si="5"/>
        <v>RAM[73]=(byte)0x00;</v>
      </c>
    </row>
    <row r="78" spans="1:8" x14ac:dyDescent="0.25">
      <c r="A78">
        <f t="shared" si="6"/>
        <v>74</v>
      </c>
      <c r="B78" s="148" t="s">
        <v>155</v>
      </c>
      <c r="C78" t="str">
        <f t="shared" si="4"/>
        <v>buffer[74]=(byte)0x00;</v>
      </c>
      <c r="F78">
        <f t="shared" si="7"/>
        <v>74</v>
      </c>
      <c r="G78" s="148" t="s">
        <v>155</v>
      </c>
      <c r="H78" t="str">
        <f t="shared" si="5"/>
        <v>RAM[74]=(byte)0x00;</v>
      </c>
    </row>
    <row r="79" spans="1:8" x14ac:dyDescent="0.25">
      <c r="A79">
        <f t="shared" si="6"/>
        <v>75</v>
      </c>
      <c r="B79" s="148" t="s">
        <v>155</v>
      </c>
      <c r="C79" t="str">
        <f t="shared" si="4"/>
        <v>buffer[75]=(byte)0x00;</v>
      </c>
      <c r="F79">
        <f t="shared" si="7"/>
        <v>75</v>
      </c>
      <c r="G79" s="148" t="s">
        <v>155</v>
      </c>
      <c r="H79" t="str">
        <f t="shared" si="5"/>
        <v>RAM[75]=(byte)0x00;</v>
      </c>
    </row>
    <row r="80" spans="1:8" x14ac:dyDescent="0.25">
      <c r="A80">
        <f t="shared" si="6"/>
        <v>76</v>
      </c>
      <c r="B80" s="148" t="s">
        <v>155</v>
      </c>
      <c r="C80" t="str">
        <f t="shared" si="4"/>
        <v>buffer[76]=(byte)0x00;</v>
      </c>
      <c r="F80">
        <f t="shared" si="7"/>
        <v>76</v>
      </c>
      <c r="G80" s="148" t="s">
        <v>155</v>
      </c>
      <c r="H80" t="str">
        <f t="shared" si="5"/>
        <v>RAM[76]=(byte)0x00;</v>
      </c>
    </row>
    <row r="81" spans="1:7" x14ac:dyDescent="0.25">
      <c r="A81">
        <f t="shared" si="6"/>
        <v>77</v>
      </c>
      <c r="B81" s="148" t="s">
        <v>155</v>
      </c>
      <c r="C81" t="str">
        <f t="shared" si="4"/>
        <v>buffer[77]=(byte)0x00;</v>
      </c>
      <c r="F81">
        <f t="shared" si="7"/>
        <v>77</v>
      </c>
      <c r="G81" s="148" t="s">
        <v>155</v>
      </c>
    </row>
    <row r="82" spans="1:7" x14ac:dyDescent="0.25">
      <c r="A82">
        <f t="shared" si="6"/>
        <v>78</v>
      </c>
      <c r="B82" s="148" t="s">
        <v>155</v>
      </c>
      <c r="C82" t="str">
        <f t="shared" si="4"/>
        <v>buffer[78]=(byte)0x00;</v>
      </c>
      <c r="F82">
        <f t="shared" si="7"/>
        <v>78</v>
      </c>
      <c r="G82" s="148" t="s">
        <v>155</v>
      </c>
    </row>
    <row r="83" spans="1:7" x14ac:dyDescent="0.25">
      <c r="A83">
        <f t="shared" si="6"/>
        <v>79</v>
      </c>
      <c r="B83" s="148" t="s">
        <v>155</v>
      </c>
      <c r="C83" t="str">
        <f t="shared" si="4"/>
        <v>buffer[79]=(byte)0x00;</v>
      </c>
      <c r="F83">
        <f t="shared" si="7"/>
        <v>79</v>
      </c>
      <c r="G83" s="148" t="s">
        <v>155</v>
      </c>
    </row>
    <row r="84" spans="1:7" x14ac:dyDescent="0.25">
      <c r="A84">
        <f t="shared" si="6"/>
        <v>80</v>
      </c>
      <c r="B84" s="148" t="s">
        <v>155</v>
      </c>
      <c r="C84" t="str">
        <f t="shared" si="4"/>
        <v>buffer[80]=(byte)0x00;</v>
      </c>
      <c r="F84">
        <f t="shared" si="7"/>
        <v>80</v>
      </c>
      <c r="G84" s="148" t="s">
        <v>155</v>
      </c>
    </row>
    <row r="85" spans="1:7" x14ac:dyDescent="0.25">
      <c r="A85">
        <f t="shared" si="6"/>
        <v>81</v>
      </c>
      <c r="B85" s="148" t="s">
        <v>155</v>
      </c>
      <c r="C85" t="str">
        <f t="shared" si="4"/>
        <v>buffer[81]=(byte)0x00;</v>
      </c>
      <c r="F85">
        <f t="shared" si="7"/>
        <v>81</v>
      </c>
      <c r="G85" s="148" t="s">
        <v>155</v>
      </c>
    </row>
    <row r="86" spans="1:7" x14ac:dyDescent="0.25">
      <c r="A86">
        <f t="shared" si="6"/>
        <v>82</v>
      </c>
      <c r="B86" s="148" t="s">
        <v>155</v>
      </c>
      <c r="C86" t="str">
        <f t="shared" si="4"/>
        <v>buffer[82]=(byte)0x00;</v>
      </c>
      <c r="F86">
        <f t="shared" si="7"/>
        <v>82</v>
      </c>
      <c r="G86" s="148" t="s">
        <v>155</v>
      </c>
    </row>
    <row r="87" spans="1:7" x14ac:dyDescent="0.25">
      <c r="A87">
        <f t="shared" si="6"/>
        <v>83</v>
      </c>
      <c r="B87" s="148" t="s">
        <v>155</v>
      </c>
      <c r="C87" t="str">
        <f t="shared" si="4"/>
        <v>buffer[83]=(byte)0x00;</v>
      </c>
      <c r="F87">
        <f t="shared" si="7"/>
        <v>83</v>
      </c>
      <c r="G87" s="148" t="s">
        <v>155</v>
      </c>
    </row>
    <row r="88" spans="1:7" x14ac:dyDescent="0.25">
      <c r="A88">
        <f t="shared" si="6"/>
        <v>84</v>
      </c>
      <c r="B88" s="148" t="s">
        <v>155</v>
      </c>
      <c r="C88" t="str">
        <f t="shared" si="4"/>
        <v>buffer[84]=(byte)0x00;</v>
      </c>
      <c r="F88">
        <f t="shared" si="7"/>
        <v>84</v>
      </c>
      <c r="G88" s="148" t="s">
        <v>155</v>
      </c>
    </row>
    <row r="89" spans="1:7" x14ac:dyDescent="0.25">
      <c r="A89">
        <f t="shared" si="6"/>
        <v>85</v>
      </c>
      <c r="B89" s="148" t="s">
        <v>155</v>
      </c>
      <c r="C89" t="str">
        <f t="shared" si="4"/>
        <v>buffer[85]=(byte)0x00;</v>
      </c>
      <c r="F89">
        <f t="shared" si="7"/>
        <v>85</v>
      </c>
      <c r="G89" s="148" t="s">
        <v>155</v>
      </c>
    </row>
    <row r="90" spans="1:7" x14ac:dyDescent="0.25">
      <c r="A90">
        <f t="shared" si="6"/>
        <v>86</v>
      </c>
      <c r="B90" s="148" t="s">
        <v>155</v>
      </c>
      <c r="C90" t="str">
        <f t="shared" si="4"/>
        <v>buffer[86]=(byte)0x00;</v>
      </c>
      <c r="F90">
        <f t="shared" si="7"/>
        <v>86</v>
      </c>
      <c r="G90" s="148" t="s">
        <v>155</v>
      </c>
    </row>
    <row r="91" spans="1:7" x14ac:dyDescent="0.25">
      <c r="A91">
        <f t="shared" si="6"/>
        <v>87</v>
      </c>
      <c r="B91" s="148" t="s">
        <v>155</v>
      </c>
      <c r="C91" t="str">
        <f t="shared" si="4"/>
        <v>buffer[87]=(byte)0x00;</v>
      </c>
      <c r="F91">
        <f t="shared" si="7"/>
        <v>87</v>
      </c>
      <c r="G91" s="148" t="s">
        <v>155</v>
      </c>
    </row>
    <row r="92" spans="1:7" x14ac:dyDescent="0.25">
      <c r="A92">
        <f t="shared" si="6"/>
        <v>88</v>
      </c>
      <c r="B92" s="148" t="s">
        <v>155</v>
      </c>
      <c r="C92" t="str">
        <f t="shared" si="4"/>
        <v>buffer[88]=(byte)0x00;</v>
      </c>
      <c r="F92">
        <f t="shared" si="7"/>
        <v>88</v>
      </c>
      <c r="G92" s="148" t="s">
        <v>155</v>
      </c>
    </row>
    <row r="93" spans="1:7" x14ac:dyDescent="0.25">
      <c r="A93">
        <f t="shared" si="6"/>
        <v>89</v>
      </c>
      <c r="B93" s="148" t="s">
        <v>155</v>
      </c>
      <c r="C93" t="str">
        <f t="shared" si="4"/>
        <v>buffer[89]=(byte)0x00;</v>
      </c>
      <c r="F93">
        <f t="shared" si="7"/>
        <v>89</v>
      </c>
      <c r="G93" s="148" t="s">
        <v>155</v>
      </c>
    </row>
    <row r="94" spans="1:7" x14ac:dyDescent="0.25">
      <c r="A94">
        <f t="shared" si="6"/>
        <v>90</v>
      </c>
      <c r="B94" s="148" t="s">
        <v>155</v>
      </c>
      <c r="C94" t="str">
        <f t="shared" si="4"/>
        <v>buffer[90]=(byte)0x00;</v>
      </c>
      <c r="F94">
        <f t="shared" si="7"/>
        <v>90</v>
      </c>
      <c r="G94" s="148" t="s">
        <v>155</v>
      </c>
    </row>
    <row r="95" spans="1:7" x14ac:dyDescent="0.25">
      <c r="A95">
        <f t="shared" si="6"/>
        <v>91</v>
      </c>
      <c r="B95" s="148" t="s">
        <v>155</v>
      </c>
      <c r="C95" t="str">
        <f t="shared" si="4"/>
        <v>buffer[91]=(byte)0x00;</v>
      </c>
      <c r="F95">
        <f t="shared" si="7"/>
        <v>91</v>
      </c>
      <c r="G95" s="148" t="s">
        <v>155</v>
      </c>
    </row>
    <row r="96" spans="1:7" x14ac:dyDescent="0.25">
      <c r="A96">
        <f t="shared" si="6"/>
        <v>92</v>
      </c>
      <c r="B96" s="148" t="s">
        <v>155</v>
      </c>
      <c r="C96" t="str">
        <f t="shared" si="4"/>
        <v>buffer[92]=(byte)0x00;</v>
      </c>
      <c r="F96">
        <f t="shared" si="7"/>
        <v>92</v>
      </c>
      <c r="G96" s="148" t="s">
        <v>155</v>
      </c>
    </row>
    <row r="97" spans="1:7" x14ac:dyDescent="0.25">
      <c r="A97">
        <f t="shared" si="6"/>
        <v>93</v>
      </c>
      <c r="B97" s="148" t="s">
        <v>155</v>
      </c>
      <c r="C97" t="str">
        <f t="shared" si="4"/>
        <v>buffer[93]=(byte)0x00;</v>
      </c>
      <c r="F97">
        <f t="shared" si="7"/>
        <v>93</v>
      </c>
      <c r="G97" s="148" t="s">
        <v>155</v>
      </c>
    </row>
    <row r="98" spans="1:7" x14ac:dyDescent="0.25">
      <c r="A98">
        <f t="shared" si="6"/>
        <v>94</v>
      </c>
      <c r="B98" s="148" t="s">
        <v>155</v>
      </c>
      <c r="C98" t="str">
        <f t="shared" si="4"/>
        <v>buffer[94]=(byte)0x00;</v>
      </c>
      <c r="F98">
        <f t="shared" si="7"/>
        <v>94</v>
      </c>
      <c r="G98" s="148" t="s">
        <v>155</v>
      </c>
    </row>
    <row r="99" spans="1:7" x14ac:dyDescent="0.25">
      <c r="A99">
        <f t="shared" si="6"/>
        <v>95</v>
      </c>
      <c r="B99" s="148" t="s">
        <v>155</v>
      </c>
      <c r="C99" t="str">
        <f t="shared" si="4"/>
        <v>buffer[95]=(byte)0x00;</v>
      </c>
      <c r="F99">
        <f t="shared" si="7"/>
        <v>95</v>
      </c>
      <c r="G99" s="148" t="s">
        <v>155</v>
      </c>
    </row>
    <row r="100" spans="1:7" x14ac:dyDescent="0.25">
      <c r="A100">
        <f t="shared" si="6"/>
        <v>96</v>
      </c>
      <c r="B100" s="148" t="s">
        <v>155</v>
      </c>
      <c r="C100" t="str">
        <f t="shared" si="4"/>
        <v>buffer[96]=(byte)0x00;</v>
      </c>
      <c r="F100">
        <f t="shared" si="7"/>
        <v>96</v>
      </c>
      <c r="G100" s="148" t="s">
        <v>155</v>
      </c>
    </row>
    <row r="101" spans="1:7" x14ac:dyDescent="0.25">
      <c r="A101">
        <f t="shared" si="6"/>
        <v>97</v>
      </c>
      <c r="B101" s="148" t="s">
        <v>155</v>
      </c>
      <c r="C101" t="str">
        <f t="shared" si="4"/>
        <v>buffer[97]=(byte)0x00;</v>
      </c>
      <c r="F101">
        <f t="shared" si="7"/>
        <v>97</v>
      </c>
      <c r="G101" s="148" t="s">
        <v>155</v>
      </c>
    </row>
    <row r="102" spans="1:7" x14ac:dyDescent="0.25">
      <c r="A102">
        <f t="shared" si="6"/>
        <v>98</v>
      </c>
      <c r="B102" s="148" t="s">
        <v>155</v>
      </c>
      <c r="C102" t="str">
        <f t="shared" si="4"/>
        <v>buffer[98]=(byte)0x00;</v>
      </c>
      <c r="F102">
        <f t="shared" si="7"/>
        <v>98</v>
      </c>
      <c r="G102" s="148" t="s">
        <v>155</v>
      </c>
    </row>
    <row r="103" spans="1:7" x14ac:dyDescent="0.25">
      <c r="A103">
        <f t="shared" si="6"/>
        <v>99</v>
      </c>
      <c r="B103" s="148" t="s">
        <v>155</v>
      </c>
      <c r="C103" t="str">
        <f t="shared" si="4"/>
        <v>buffer[99]=(byte)0x00;</v>
      </c>
      <c r="F103">
        <f t="shared" si="7"/>
        <v>99</v>
      </c>
      <c r="G103" s="148" t="s">
        <v>155</v>
      </c>
    </row>
    <row r="104" spans="1:7" x14ac:dyDescent="0.25">
      <c r="A104">
        <f t="shared" si="6"/>
        <v>100</v>
      </c>
      <c r="B104" s="148" t="s">
        <v>155</v>
      </c>
      <c r="C104" t="str">
        <f t="shared" si="4"/>
        <v>buffer[100]=(byte)0x00;</v>
      </c>
      <c r="F104">
        <f t="shared" si="7"/>
        <v>100</v>
      </c>
      <c r="G104" s="148" t="s">
        <v>155</v>
      </c>
    </row>
    <row r="105" spans="1:7" x14ac:dyDescent="0.25">
      <c r="A105">
        <f t="shared" si="6"/>
        <v>101</v>
      </c>
      <c r="B105" s="148" t="s">
        <v>155</v>
      </c>
      <c r="C105" t="str">
        <f t="shared" si="4"/>
        <v>buffer[101]=(byte)0x00;</v>
      </c>
      <c r="F105">
        <f t="shared" si="7"/>
        <v>101</v>
      </c>
      <c r="G105" s="148" t="s">
        <v>155</v>
      </c>
    </row>
    <row r="106" spans="1:7" x14ac:dyDescent="0.25">
      <c r="A106">
        <f t="shared" si="6"/>
        <v>102</v>
      </c>
      <c r="B106" s="148" t="s">
        <v>155</v>
      </c>
      <c r="C106" t="str">
        <f t="shared" si="4"/>
        <v>buffer[102]=(byte)0x00;</v>
      </c>
      <c r="F106">
        <f t="shared" si="7"/>
        <v>102</v>
      </c>
      <c r="G106" s="148" t="s">
        <v>155</v>
      </c>
    </row>
    <row r="107" spans="1:7" x14ac:dyDescent="0.25">
      <c r="A107">
        <f t="shared" si="6"/>
        <v>103</v>
      </c>
      <c r="B107" s="148" t="s">
        <v>155</v>
      </c>
      <c r="C107" t="str">
        <f t="shared" si="4"/>
        <v>buffer[103]=(byte)0x00;</v>
      </c>
      <c r="F107">
        <f t="shared" si="7"/>
        <v>103</v>
      </c>
      <c r="G107" s="148" t="s">
        <v>155</v>
      </c>
    </row>
    <row r="108" spans="1:7" x14ac:dyDescent="0.25">
      <c r="A108">
        <f t="shared" si="6"/>
        <v>104</v>
      </c>
      <c r="B108" s="148" t="s">
        <v>155</v>
      </c>
      <c r="C108" t="str">
        <f t="shared" si="4"/>
        <v>buffer[104]=(byte)0x00;</v>
      </c>
      <c r="F108">
        <f t="shared" si="7"/>
        <v>104</v>
      </c>
      <c r="G108" s="148" t="s">
        <v>155</v>
      </c>
    </row>
    <row r="109" spans="1:7" x14ac:dyDescent="0.25">
      <c r="A109">
        <f t="shared" si="6"/>
        <v>105</v>
      </c>
      <c r="B109" s="148" t="s">
        <v>155</v>
      </c>
      <c r="C109" t="str">
        <f t="shared" si="4"/>
        <v>buffer[105]=(byte)0x00;</v>
      </c>
      <c r="F109">
        <f t="shared" si="7"/>
        <v>105</v>
      </c>
      <c r="G109" s="148" t="s">
        <v>155</v>
      </c>
    </row>
    <row r="110" spans="1:7" x14ac:dyDescent="0.25">
      <c r="A110">
        <f t="shared" si="6"/>
        <v>106</v>
      </c>
      <c r="B110" s="148" t="s">
        <v>155</v>
      </c>
      <c r="C110" t="str">
        <f t="shared" si="4"/>
        <v>buffer[106]=(byte)0x00;</v>
      </c>
      <c r="F110">
        <f t="shared" si="7"/>
        <v>106</v>
      </c>
      <c r="G110" s="148" t="s">
        <v>155</v>
      </c>
    </row>
    <row r="111" spans="1:7" x14ac:dyDescent="0.25">
      <c r="A111">
        <f t="shared" si="6"/>
        <v>107</v>
      </c>
      <c r="B111" s="148" t="s">
        <v>155</v>
      </c>
      <c r="C111" t="str">
        <f t="shared" si="4"/>
        <v>buffer[107]=(byte)0x00;</v>
      </c>
      <c r="F111">
        <f t="shared" si="7"/>
        <v>107</v>
      </c>
      <c r="G111" s="148" t="s">
        <v>155</v>
      </c>
    </row>
    <row r="112" spans="1:7" x14ac:dyDescent="0.25">
      <c r="A112">
        <f t="shared" si="6"/>
        <v>108</v>
      </c>
      <c r="B112" s="148" t="s">
        <v>155</v>
      </c>
      <c r="C112" t="str">
        <f t="shared" si="4"/>
        <v>buffer[108]=(byte)0x00;</v>
      </c>
      <c r="F112">
        <f t="shared" si="7"/>
        <v>108</v>
      </c>
      <c r="G112" s="148" t="s">
        <v>155</v>
      </c>
    </row>
    <row r="113" spans="1:7" x14ac:dyDescent="0.25">
      <c r="A113">
        <f t="shared" si="6"/>
        <v>109</v>
      </c>
      <c r="B113" s="148" t="s">
        <v>155</v>
      </c>
      <c r="C113" t="str">
        <f t="shared" si="4"/>
        <v>buffer[109]=(byte)0x00;</v>
      </c>
      <c r="F113">
        <f t="shared" si="7"/>
        <v>109</v>
      </c>
      <c r="G113" s="148" t="s">
        <v>155</v>
      </c>
    </row>
    <row r="114" spans="1:7" x14ac:dyDescent="0.25">
      <c r="A114">
        <f t="shared" si="6"/>
        <v>110</v>
      </c>
      <c r="B114" s="148" t="s">
        <v>155</v>
      </c>
      <c r="C114" t="str">
        <f t="shared" si="4"/>
        <v>buffer[110]=(byte)0x00;</v>
      </c>
      <c r="F114">
        <f t="shared" si="7"/>
        <v>110</v>
      </c>
      <c r="G114" s="148" t="s">
        <v>155</v>
      </c>
    </row>
    <row r="115" spans="1:7" x14ac:dyDescent="0.25">
      <c r="A115">
        <f t="shared" si="6"/>
        <v>111</v>
      </c>
      <c r="B115" s="148" t="s">
        <v>155</v>
      </c>
      <c r="C115" t="str">
        <f t="shared" si="4"/>
        <v>buffer[111]=(byte)0x00;</v>
      </c>
      <c r="F115">
        <f t="shared" si="7"/>
        <v>111</v>
      </c>
      <c r="G115" s="148" t="s">
        <v>155</v>
      </c>
    </row>
    <row r="116" spans="1:7" x14ac:dyDescent="0.25">
      <c r="A116">
        <f t="shared" si="6"/>
        <v>112</v>
      </c>
      <c r="B116" s="148" t="s">
        <v>155</v>
      </c>
      <c r="C116" t="str">
        <f t="shared" si="4"/>
        <v>buffer[112]=(byte)0x00;</v>
      </c>
      <c r="F116">
        <f t="shared" si="7"/>
        <v>112</v>
      </c>
      <c r="G116" s="148" t="s">
        <v>155</v>
      </c>
    </row>
    <row r="117" spans="1:7" x14ac:dyDescent="0.25">
      <c r="A117">
        <f t="shared" si="6"/>
        <v>113</v>
      </c>
      <c r="B117" s="148" t="s">
        <v>155</v>
      </c>
      <c r="C117" t="str">
        <f t="shared" si="4"/>
        <v>buffer[113]=(byte)0x00;</v>
      </c>
      <c r="F117">
        <f t="shared" si="7"/>
        <v>113</v>
      </c>
      <c r="G117" s="148" t="s">
        <v>155</v>
      </c>
    </row>
    <row r="118" spans="1:7" x14ac:dyDescent="0.25">
      <c r="A118">
        <f t="shared" si="6"/>
        <v>114</v>
      </c>
      <c r="B118" s="148" t="s">
        <v>155</v>
      </c>
      <c r="C118" t="str">
        <f t="shared" si="4"/>
        <v>buffer[114]=(byte)0x00;</v>
      </c>
      <c r="F118">
        <f t="shared" si="7"/>
        <v>114</v>
      </c>
      <c r="G118" s="148" t="s">
        <v>155</v>
      </c>
    </row>
    <row r="119" spans="1:7" x14ac:dyDescent="0.25">
      <c r="A119">
        <f t="shared" si="6"/>
        <v>115</v>
      </c>
      <c r="B119" s="148" t="s">
        <v>155</v>
      </c>
      <c r="C119" t="str">
        <f t="shared" si="4"/>
        <v>buffer[115]=(byte)0x00;</v>
      </c>
      <c r="F119">
        <f t="shared" si="7"/>
        <v>115</v>
      </c>
      <c r="G119" s="148" t="s">
        <v>155</v>
      </c>
    </row>
    <row r="120" spans="1:7" x14ac:dyDescent="0.25">
      <c r="A120">
        <f t="shared" si="6"/>
        <v>116</v>
      </c>
      <c r="B120" s="148" t="s">
        <v>155</v>
      </c>
      <c r="C120" t="str">
        <f t="shared" si="4"/>
        <v>buffer[116]=(byte)0x00;</v>
      </c>
      <c r="F120">
        <f t="shared" si="7"/>
        <v>116</v>
      </c>
      <c r="G120" s="148" t="s">
        <v>155</v>
      </c>
    </row>
    <row r="121" spans="1:7" x14ac:dyDescent="0.25">
      <c r="A121">
        <f t="shared" si="6"/>
        <v>117</v>
      </c>
      <c r="B121" s="148" t="s">
        <v>155</v>
      </c>
      <c r="C121" t="str">
        <f t="shared" si="4"/>
        <v>buffer[117]=(byte)0x00;</v>
      </c>
      <c r="F121">
        <f t="shared" si="7"/>
        <v>117</v>
      </c>
      <c r="G121" s="148" t="s">
        <v>155</v>
      </c>
    </row>
    <row r="122" spans="1:7" x14ac:dyDescent="0.25">
      <c r="A122">
        <f t="shared" si="6"/>
        <v>118</v>
      </c>
      <c r="B122" s="148" t="s">
        <v>155</v>
      </c>
      <c r="C122" t="str">
        <f t="shared" si="4"/>
        <v>buffer[118]=(byte)0x00;</v>
      </c>
      <c r="F122">
        <f t="shared" si="7"/>
        <v>118</v>
      </c>
      <c r="G122" s="148" t="s">
        <v>155</v>
      </c>
    </row>
    <row r="123" spans="1:7" x14ac:dyDescent="0.25">
      <c r="A123">
        <f t="shared" si="6"/>
        <v>119</v>
      </c>
      <c r="B123" s="148" t="s">
        <v>155</v>
      </c>
      <c r="C123" t="str">
        <f t="shared" si="4"/>
        <v>buffer[119]=(byte)0x00;</v>
      </c>
      <c r="F123">
        <f t="shared" si="7"/>
        <v>119</v>
      </c>
      <c r="G123" s="148" t="s">
        <v>155</v>
      </c>
    </row>
    <row r="124" spans="1:7" x14ac:dyDescent="0.25">
      <c r="A124">
        <f t="shared" si="6"/>
        <v>120</v>
      </c>
      <c r="B124" s="148" t="s">
        <v>155</v>
      </c>
      <c r="C124" t="str">
        <f t="shared" si="4"/>
        <v>buffer[120]=(byte)0x00;</v>
      </c>
      <c r="F124">
        <f t="shared" si="7"/>
        <v>120</v>
      </c>
      <c r="G124" s="148" t="s">
        <v>155</v>
      </c>
    </row>
    <row r="125" spans="1:7" x14ac:dyDescent="0.25">
      <c r="A125">
        <f t="shared" si="6"/>
        <v>121</v>
      </c>
      <c r="B125" s="148" t="s">
        <v>155</v>
      </c>
      <c r="C125" t="str">
        <f t="shared" si="4"/>
        <v>buffer[121]=(byte)0x00;</v>
      </c>
      <c r="F125">
        <f t="shared" si="7"/>
        <v>121</v>
      </c>
      <c r="G125" s="148" t="s">
        <v>155</v>
      </c>
    </row>
    <row r="126" spans="1:7" x14ac:dyDescent="0.25">
      <c r="A126">
        <f t="shared" si="6"/>
        <v>122</v>
      </c>
      <c r="B126" s="148" t="s">
        <v>155</v>
      </c>
      <c r="C126" t="str">
        <f t="shared" si="4"/>
        <v>buffer[122]=(byte)0x00;</v>
      </c>
      <c r="F126">
        <f t="shared" si="7"/>
        <v>122</v>
      </c>
      <c r="G126" s="148" t="s">
        <v>155</v>
      </c>
    </row>
    <row r="127" spans="1:7" x14ac:dyDescent="0.25">
      <c r="A127">
        <f t="shared" si="6"/>
        <v>123</v>
      </c>
      <c r="B127" s="148" t="s">
        <v>155</v>
      </c>
      <c r="C127" t="str">
        <f t="shared" si="4"/>
        <v>buffer[123]=(byte)0x00;</v>
      </c>
      <c r="F127">
        <f t="shared" si="7"/>
        <v>123</v>
      </c>
      <c r="G127" s="148" t="s">
        <v>155</v>
      </c>
    </row>
    <row r="128" spans="1:7" x14ac:dyDescent="0.25">
      <c r="A128">
        <f t="shared" si="6"/>
        <v>124</v>
      </c>
      <c r="B128" s="148" t="s">
        <v>155</v>
      </c>
      <c r="C128" t="str">
        <f t="shared" si="4"/>
        <v>buffer[124]=(byte)0x00;</v>
      </c>
      <c r="F128">
        <f t="shared" si="7"/>
        <v>124</v>
      </c>
      <c r="G128" s="148" t="s">
        <v>155</v>
      </c>
    </row>
    <row r="129" spans="1:7" x14ac:dyDescent="0.25">
      <c r="A129">
        <f t="shared" si="6"/>
        <v>125</v>
      </c>
      <c r="B129" s="148" t="s">
        <v>155</v>
      </c>
      <c r="C129" t="str">
        <f t="shared" si="4"/>
        <v>buffer[125]=(byte)0x00;</v>
      </c>
      <c r="F129">
        <f t="shared" si="7"/>
        <v>125</v>
      </c>
      <c r="G129" s="148" t="s">
        <v>155</v>
      </c>
    </row>
    <row r="130" spans="1:7" x14ac:dyDescent="0.25">
      <c r="A130">
        <f t="shared" si="6"/>
        <v>126</v>
      </c>
      <c r="B130" s="148" t="s">
        <v>155</v>
      </c>
      <c r="C130" t="str">
        <f t="shared" si="4"/>
        <v>buffer[126]=(byte)0x00;</v>
      </c>
      <c r="F130">
        <f t="shared" si="7"/>
        <v>126</v>
      </c>
      <c r="G130" s="148" t="s">
        <v>155</v>
      </c>
    </row>
    <row r="131" spans="1:7" x14ac:dyDescent="0.25">
      <c r="A131">
        <f t="shared" si="6"/>
        <v>127</v>
      </c>
      <c r="B131" s="148" t="s">
        <v>155</v>
      </c>
      <c r="C131" t="str">
        <f t="shared" si="4"/>
        <v>buffer[127]=(byte)0x00;</v>
      </c>
      <c r="F131">
        <f t="shared" si="7"/>
        <v>127</v>
      </c>
      <c r="G131" s="148" t="s">
        <v>155</v>
      </c>
    </row>
    <row r="132" spans="1:7" x14ac:dyDescent="0.25">
      <c r="A132">
        <f t="shared" si="6"/>
        <v>128</v>
      </c>
      <c r="B132" s="148" t="s">
        <v>155</v>
      </c>
      <c r="C132" t="str">
        <f t="shared" si="4"/>
        <v>buffer[128]=(byte)0x00;</v>
      </c>
      <c r="F132">
        <f t="shared" si="7"/>
        <v>128</v>
      </c>
      <c r="G132" s="148" t="s">
        <v>155</v>
      </c>
    </row>
    <row r="133" spans="1:7" x14ac:dyDescent="0.25">
      <c r="A133">
        <f t="shared" si="6"/>
        <v>129</v>
      </c>
      <c r="B133" s="148" t="s">
        <v>155</v>
      </c>
      <c r="C133" t="str">
        <f t="shared" ref="C133:C196" si="8">CONCATENATE("buffer[",A133,"]=(byte)0x",B133,";")</f>
        <v>buffer[129]=(byte)0x00;</v>
      </c>
      <c r="F133">
        <f t="shared" si="7"/>
        <v>129</v>
      </c>
      <c r="G133" s="148" t="s">
        <v>155</v>
      </c>
    </row>
    <row r="134" spans="1:7" x14ac:dyDescent="0.25">
      <c r="A134">
        <f t="shared" ref="A134:A197" si="9">A133+1</f>
        <v>130</v>
      </c>
      <c r="B134" s="148" t="s">
        <v>155</v>
      </c>
      <c r="C134" t="str">
        <f t="shared" si="8"/>
        <v>buffer[130]=(byte)0x00;</v>
      </c>
      <c r="F134">
        <f t="shared" ref="F134:F197" si="10">F133+1</f>
        <v>130</v>
      </c>
      <c r="G134" s="148" t="s">
        <v>155</v>
      </c>
    </row>
    <row r="135" spans="1:7" x14ac:dyDescent="0.25">
      <c r="A135">
        <f t="shared" si="9"/>
        <v>131</v>
      </c>
      <c r="B135" s="148" t="s">
        <v>155</v>
      </c>
      <c r="C135" t="str">
        <f t="shared" si="8"/>
        <v>buffer[131]=(byte)0x00;</v>
      </c>
      <c r="F135">
        <f t="shared" si="10"/>
        <v>131</v>
      </c>
      <c r="G135" s="148" t="s">
        <v>155</v>
      </c>
    </row>
    <row r="136" spans="1:7" x14ac:dyDescent="0.25">
      <c r="A136">
        <f t="shared" si="9"/>
        <v>132</v>
      </c>
      <c r="B136" s="148" t="s">
        <v>155</v>
      </c>
      <c r="C136" t="str">
        <f t="shared" si="8"/>
        <v>buffer[132]=(byte)0x00;</v>
      </c>
      <c r="F136">
        <f t="shared" si="10"/>
        <v>132</v>
      </c>
      <c r="G136" s="148" t="s">
        <v>155</v>
      </c>
    </row>
    <row r="137" spans="1:7" x14ac:dyDescent="0.25">
      <c r="A137">
        <f t="shared" si="9"/>
        <v>133</v>
      </c>
      <c r="B137" s="148" t="s">
        <v>155</v>
      </c>
      <c r="C137" t="str">
        <f t="shared" si="8"/>
        <v>buffer[133]=(byte)0x00;</v>
      </c>
      <c r="F137">
        <f t="shared" si="10"/>
        <v>133</v>
      </c>
      <c r="G137" s="148" t="s">
        <v>155</v>
      </c>
    </row>
    <row r="138" spans="1:7" x14ac:dyDescent="0.25">
      <c r="A138">
        <f t="shared" si="9"/>
        <v>134</v>
      </c>
      <c r="B138" s="148" t="s">
        <v>155</v>
      </c>
      <c r="C138" t="str">
        <f t="shared" si="8"/>
        <v>buffer[134]=(byte)0x00;</v>
      </c>
      <c r="F138">
        <f t="shared" si="10"/>
        <v>134</v>
      </c>
      <c r="G138" s="148" t="s">
        <v>155</v>
      </c>
    </row>
    <row r="139" spans="1:7" x14ac:dyDescent="0.25">
      <c r="A139">
        <f t="shared" si="9"/>
        <v>135</v>
      </c>
      <c r="B139" s="148" t="s">
        <v>155</v>
      </c>
      <c r="C139" t="str">
        <f t="shared" si="8"/>
        <v>buffer[135]=(byte)0x00;</v>
      </c>
      <c r="F139">
        <f t="shared" si="10"/>
        <v>135</v>
      </c>
      <c r="G139" s="148" t="s">
        <v>155</v>
      </c>
    </row>
    <row r="140" spans="1:7" x14ac:dyDescent="0.25">
      <c r="A140">
        <f t="shared" si="9"/>
        <v>136</v>
      </c>
      <c r="B140" s="148" t="s">
        <v>155</v>
      </c>
      <c r="C140" t="str">
        <f t="shared" si="8"/>
        <v>buffer[136]=(byte)0x00;</v>
      </c>
      <c r="F140">
        <f t="shared" si="10"/>
        <v>136</v>
      </c>
      <c r="G140" s="148" t="s">
        <v>155</v>
      </c>
    </row>
    <row r="141" spans="1:7" x14ac:dyDescent="0.25">
      <c r="A141">
        <f t="shared" si="9"/>
        <v>137</v>
      </c>
      <c r="B141" s="148" t="s">
        <v>155</v>
      </c>
      <c r="C141" t="str">
        <f t="shared" si="8"/>
        <v>buffer[137]=(byte)0x00;</v>
      </c>
      <c r="F141">
        <f t="shared" si="10"/>
        <v>137</v>
      </c>
      <c r="G141" s="148" t="s">
        <v>155</v>
      </c>
    </row>
    <row r="142" spans="1:7" x14ac:dyDescent="0.25">
      <c r="A142">
        <f t="shared" si="9"/>
        <v>138</v>
      </c>
      <c r="B142" s="148" t="s">
        <v>155</v>
      </c>
      <c r="C142" t="str">
        <f t="shared" si="8"/>
        <v>buffer[138]=(byte)0x00;</v>
      </c>
      <c r="F142">
        <f t="shared" si="10"/>
        <v>138</v>
      </c>
      <c r="G142" s="148" t="s">
        <v>155</v>
      </c>
    </row>
    <row r="143" spans="1:7" x14ac:dyDescent="0.25">
      <c r="A143">
        <f t="shared" si="9"/>
        <v>139</v>
      </c>
      <c r="B143" s="148" t="s">
        <v>155</v>
      </c>
      <c r="C143" t="str">
        <f t="shared" si="8"/>
        <v>buffer[139]=(byte)0x00;</v>
      </c>
      <c r="F143">
        <f t="shared" si="10"/>
        <v>139</v>
      </c>
      <c r="G143" s="148" t="s">
        <v>155</v>
      </c>
    </row>
    <row r="144" spans="1:7" x14ac:dyDescent="0.25">
      <c r="A144">
        <f t="shared" si="9"/>
        <v>140</v>
      </c>
      <c r="B144" s="148" t="s">
        <v>155</v>
      </c>
      <c r="C144" t="str">
        <f t="shared" si="8"/>
        <v>buffer[140]=(byte)0x00;</v>
      </c>
      <c r="F144">
        <f t="shared" si="10"/>
        <v>140</v>
      </c>
      <c r="G144" s="148" t="s">
        <v>155</v>
      </c>
    </row>
    <row r="145" spans="1:7" x14ac:dyDescent="0.25">
      <c r="A145">
        <f t="shared" si="9"/>
        <v>141</v>
      </c>
      <c r="B145" s="148" t="s">
        <v>155</v>
      </c>
      <c r="C145" t="str">
        <f t="shared" si="8"/>
        <v>buffer[141]=(byte)0x00;</v>
      </c>
      <c r="F145">
        <f t="shared" si="10"/>
        <v>141</v>
      </c>
      <c r="G145" s="148" t="s">
        <v>155</v>
      </c>
    </row>
    <row r="146" spans="1:7" x14ac:dyDescent="0.25">
      <c r="A146">
        <f t="shared" si="9"/>
        <v>142</v>
      </c>
      <c r="B146" s="148" t="s">
        <v>155</v>
      </c>
      <c r="C146" t="str">
        <f t="shared" si="8"/>
        <v>buffer[142]=(byte)0x00;</v>
      </c>
      <c r="F146">
        <f t="shared" si="10"/>
        <v>142</v>
      </c>
      <c r="G146" s="148" t="s">
        <v>155</v>
      </c>
    </row>
    <row r="147" spans="1:7" x14ac:dyDescent="0.25">
      <c r="A147">
        <f t="shared" si="9"/>
        <v>143</v>
      </c>
      <c r="B147" s="148" t="s">
        <v>155</v>
      </c>
      <c r="C147" t="str">
        <f t="shared" si="8"/>
        <v>buffer[143]=(byte)0x00;</v>
      </c>
      <c r="F147">
        <f t="shared" si="10"/>
        <v>143</v>
      </c>
      <c r="G147" s="148" t="s">
        <v>155</v>
      </c>
    </row>
    <row r="148" spans="1:7" x14ac:dyDescent="0.25">
      <c r="A148">
        <f t="shared" si="9"/>
        <v>144</v>
      </c>
      <c r="B148" s="148" t="s">
        <v>155</v>
      </c>
      <c r="C148" t="str">
        <f t="shared" si="8"/>
        <v>buffer[144]=(byte)0x00;</v>
      </c>
      <c r="F148">
        <f t="shared" si="10"/>
        <v>144</v>
      </c>
      <c r="G148" s="148" t="s">
        <v>155</v>
      </c>
    </row>
    <row r="149" spans="1:7" x14ac:dyDescent="0.25">
      <c r="A149">
        <f t="shared" si="9"/>
        <v>145</v>
      </c>
      <c r="B149" s="148" t="s">
        <v>155</v>
      </c>
      <c r="C149" t="str">
        <f t="shared" si="8"/>
        <v>buffer[145]=(byte)0x00;</v>
      </c>
      <c r="F149">
        <f t="shared" si="10"/>
        <v>145</v>
      </c>
      <c r="G149" s="148" t="s">
        <v>155</v>
      </c>
    </row>
    <row r="150" spans="1:7" x14ac:dyDescent="0.25">
      <c r="A150">
        <f t="shared" si="9"/>
        <v>146</v>
      </c>
      <c r="B150" s="148" t="s">
        <v>155</v>
      </c>
      <c r="C150" t="str">
        <f t="shared" si="8"/>
        <v>buffer[146]=(byte)0x00;</v>
      </c>
      <c r="F150">
        <f t="shared" si="10"/>
        <v>146</v>
      </c>
      <c r="G150" s="148" t="s">
        <v>155</v>
      </c>
    </row>
    <row r="151" spans="1:7" x14ac:dyDescent="0.25">
      <c r="A151">
        <f t="shared" si="9"/>
        <v>147</v>
      </c>
      <c r="B151" s="148" t="s">
        <v>155</v>
      </c>
      <c r="C151" t="str">
        <f t="shared" si="8"/>
        <v>buffer[147]=(byte)0x00;</v>
      </c>
      <c r="F151">
        <f t="shared" si="10"/>
        <v>147</v>
      </c>
      <c r="G151" s="148" t="s">
        <v>155</v>
      </c>
    </row>
    <row r="152" spans="1:7" x14ac:dyDescent="0.25">
      <c r="A152">
        <f t="shared" si="9"/>
        <v>148</v>
      </c>
      <c r="B152" s="148" t="s">
        <v>155</v>
      </c>
      <c r="C152" t="str">
        <f t="shared" si="8"/>
        <v>buffer[148]=(byte)0x00;</v>
      </c>
      <c r="F152">
        <f t="shared" si="10"/>
        <v>148</v>
      </c>
      <c r="G152" s="148" t="s">
        <v>155</v>
      </c>
    </row>
    <row r="153" spans="1:7" x14ac:dyDescent="0.25">
      <c r="A153">
        <f t="shared" si="9"/>
        <v>149</v>
      </c>
      <c r="B153" s="148" t="s">
        <v>155</v>
      </c>
      <c r="C153" t="str">
        <f t="shared" si="8"/>
        <v>buffer[149]=(byte)0x00;</v>
      </c>
      <c r="F153">
        <f t="shared" si="10"/>
        <v>149</v>
      </c>
      <c r="G153" s="148" t="s">
        <v>155</v>
      </c>
    </row>
    <row r="154" spans="1:7" x14ac:dyDescent="0.25">
      <c r="A154">
        <f t="shared" si="9"/>
        <v>150</v>
      </c>
      <c r="B154" s="148" t="s">
        <v>155</v>
      </c>
      <c r="C154" t="str">
        <f t="shared" si="8"/>
        <v>buffer[150]=(byte)0x00;</v>
      </c>
      <c r="F154">
        <f t="shared" si="10"/>
        <v>150</v>
      </c>
      <c r="G154" s="148" t="s">
        <v>155</v>
      </c>
    </row>
    <row r="155" spans="1:7" x14ac:dyDescent="0.25">
      <c r="A155">
        <f t="shared" si="9"/>
        <v>151</v>
      </c>
      <c r="B155" s="148" t="s">
        <v>155</v>
      </c>
      <c r="C155" t="str">
        <f t="shared" si="8"/>
        <v>buffer[151]=(byte)0x00;</v>
      </c>
      <c r="F155">
        <f t="shared" si="10"/>
        <v>151</v>
      </c>
      <c r="G155" s="148" t="s">
        <v>155</v>
      </c>
    </row>
    <row r="156" spans="1:7" x14ac:dyDescent="0.25">
      <c r="A156">
        <f t="shared" si="9"/>
        <v>152</v>
      </c>
      <c r="B156" s="148" t="s">
        <v>155</v>
      </c>
      <c r="C156" t="str">
        <f t="shared" si="8"/>
        <v>buffer[152]=(byte)0x00;</v>
      </c>
      <c r="F156">
        <f t="shared" si="10"/>
        <v>152</v>
      </c>
      <c r="G156" s="148" t="s">
        <v>155</v>
      </c>
    </row>
    <row r="157" spans="1:7" x14ac:dyDescent="0.25">
      <c r="A157">
        <f t="shared" si="9"/>
        <v>153</v>
      </c>
      <c r="B157" s="148" t="s">
        <v>155</v>
      </c>
      <c r="C157" t="str">
        <f t="shared" si="8"/>
        <v>buffer[153]=(byte)0x00;</v>
      </c>
      <c r="F157">
        <f t="shared" si="10"/>
        <v>153</v>
      </c>
      <c r="G157" s="148" t="s">
        <v>155</v>
      </c>
    </row>
    <row r="158" spans="1:7" x14ac:dyDescent="0.25">
      <c r="A158">
        <f t="shared" si="9"/>
        <v>154</v>
      </c>
      <c r="B158" s="148" t="s">
        <v>155</v>
      </c>
      <c r="C158" t="str">
        <f t="shared" si="8"/>
        <v>buffer[154]=(byte)0x00;</v>
      </c>
      <c r="F158">
        <f t="shared" si="10"/>
        <v>154</v>
      </c>
      <c r="G158" s="148" t="s">
        <v>155</v>
      </c>
    </row>
    <row r="159" spans="1:7" x14ac:dyDescent="0.25">
      <c r="A159">
        <f t="shared" si="9"/>
        <v>155</v>
      </c>
      <c r="B159" s="148" t="s">
        <v>155</v>
      </c>
      <c r="C159" t="str">
        <f t="shared" si="8"/>
        <v>buffer[155]=(byte)0x00;</v>
      </c>
      <c r="F159">
        <f t="shared" si="10"/>
        <v>155</v>
      </c>
      <c r="G159" s="148" t="s">
        <v>155</v>
      </c>
    </row>
    <row r="160" spans="1:7" x14ac:dyDescent="0.25">
      <c r="A160">
        <f t="shared" si="9"/>
        <v>156</v>
      </c>
      <c r="B160" s="148" t="s">
        <v>155</v>
      </c>
      <c r="C160" t="str">
        <f t="shared" si="8"/>
        <v>buffer[156]=(byte)0x00;</v>
      </c>
      <c r="F160">
        <f t="shared" si="10"/>
        <v>156</v>
      </c>
      <c r="G160" s="148" t="s">
        <v>155</v>
      </c>
    </row>
    <row r="161" spans="1:7" x14ac:dyDescent="0.25">
      <c r="A161">
        <f t="shared" si="9"/>
        <v>157</v>
      </c>
      <c r="B161" s="148" t="s">
        <v>155</v>
      </c>
      <c r="C161" t="str">
        <f t="shared" si="8"/>
        <v>buffer[157]=(byte)0x00;</v>
      </c>
      <c r="F161">
        <f t="shared" si="10"/>
        <v>157</v>
      </c>
      <c r="G161" s="148" t="s">
        <v>155</v>
      </c>
    </row>
    <row r="162" spans="1:7" x14ac:dyDescent="0.25">
      <c r="A162">
        <f t="shared" si="9"/>
        <v>158</v>
      </c>
      <c r="B162" s="148" t="s">
        <v>155</v>
      </c>
      <c r="C162" t="str">
        <f t="shared" si="8"/>
        <v>buffer[158]=(byte)0x00;</v>
      </c>
      <c r="F162">
        <f t="shared" si="10"/>
        <v>158</v>
      </c>
      <c r="G162" s="148" t="s">
        <v>155</v>
      </c>
    </row>
    <row r="163" spans="1:7" x14ac:dyDescent="0.25">
      <c r="A163">
        <f t="shared" si="9"/>
        <v>159</v>
      </c>
      <c r="B163" s="148" t="s">
        <v>155</v>
      </c>
      <c r="C163" t="str">
        <f t="shared" si="8"/>
        <v>buffer[159]=(byte)0x00;</v>
      </c>
      <c r="F163">
        <f t="shared" si="10"/>
        <v>159</v>
      </c>
      <c r="G163" s="148" t="s">
        <v>155</v>
      </c>
    </row>
    <row r="164" spans="1:7" x14ac:dyDescent="0.25">
      <c r="A164">
        <f t="shared" si="9"/>
        <v>160</v>
      </c>
      <c r="B164" s="148" t="s">
        <v>155</v>
      </c>
      <c r="C164" t="str">
        <f t="shared" si="8"/>
        <v>buffer[160]=(byte)0x00;</v>
      </c>
      <c r="F164">
        <f t="shared" si="10"/>
        <v>160</v>
      </c>
      <c r="G164" s="148" t="s">
        <v>155</v>
      </c>
    </row>
    <row r="165" spans="1:7" x14ac:dyDescent="0.25">
      <c r="A165">
        <f t="shared" si="9"/>
        <v>161</v>
      </c>
      <c r="B165" s="148" t="s">
        <v>155</v>
      </c>
      <c r="C165" t="str">
        <f t="shared" si="8"/>
        <v>buffer[161]=(byte)0x00;</v>
      </c>
      <c r="F165">
        <f t="shared" si="10"/>
        <v>161</v>
      </c>
      <c r="G165" s="148" t="s">
        <v>155</v>
      </c>
    </row>
    <row r="166" spans="1:7" x14ac:dyDescent="0.25">
      <c r="A166">
        <f t="shared" si="9"/>
        <v>162</v>
      </c>
      <c r="B166" s="148" t="s">
        <v>155</v>
      </c>
      <c r="C166" t="str">
        <f t="shared" si="8"/>
        <v>buffer[162]=(byte)0x00;</v>
      </c>
      <c r="F166">
        <f t="shared" si="10"/>
        <v>162</v>
      </c>
      <c r="G166" s="148" t="s">
        <v>155</v>
      </c>
    </row>
    <row r="167" spans="1:7" x14ac:dyDescent="0.25">
      <c r="A167">
        <f t="shared" si="9"/>
        <v>163</v>
      </c>
      <c r="B167" s="148" t="s">
        <v>155</v>
      </c>
      <c r="C167" t="str">
        <f t="shared" si="8"/>
        <v>buffer[163]=(byte)0x00;</v>
      </c>
      <c r="F167">
        <f t="shared" si="10"/>
        <v>163</v>
      </c>
      <c r="G167" s="148" t="s">
        <v>155</v>
      </c>
    </row>
    <row r="168" spans="1:7" x14ac:dyDescent="0.25">
      <c r="A168">
        <f t="shared" si="9"/>
        <v>164</v>
      </c>
      <c r="B168" s="148" t="s">
        <v>155</v>
      </c>
      <c r="C168" t="str">
        <f t="shared" si="8"/>
        <v>buffer[164]=(byte)0x00;</v>
      </c>
      <c r="F168">
        <f t="shared" si="10"/>
        <v>164</v>
      </c>
      <c r="G168" s="148" t="s">
        <v>155</v>
      </c>
    </row>
    <row r="169" spans="1:7" x14ac:dyDescent="0.25">
      <c r="A169">
        <f t="shared" si="9"/>
        <v>165</v>
      </c>
      <c r="B169" s="148" t="s">
        <v>155</v>
      </c>
      <c r="C169" t="str">
        <f t="shared" si="8"/>
        <v>buffer[165]=(byte)0x00;</v>
      </c>
      <c r="F169">
        <f t="shared" si="10"/>
        <v>165</v>
      </c>
      <c r="G169" s="148" t="s">
        <v>155</v>
      </c>
    </row>
    <row r="170" spans="1:7" x14ac:dyDescent="0.25">
      <c r="A170">
        <f t="shared" si="9"/>
        <v>166</v>
      </c>
      <c r="B170" s="148" t="s">
        <v>155</v>
      </c>
      <c r="C170" t="str">
        <f t="shared" si="8"/>
        <v>buffer[166]=(byte)0x00;</v>
      </c>
      <c r="F170">
        <f t="shared" si="10"/>
        <v>166</v>
      </c>
      <c r="G170" s="148" t="s">
        <v>155</v>
      </c>
    </row>
    <row r="171" spans="1:7" x14ac:dyDescent="0.25">
      <c r="A171">
        <f t="shared" si="9"/>
        <v>167</v>
      </c>
      <c r="B171" s="148" t="s">
        <v>155</v>
      </c>
      <c r="C171" t="str">
        <f t="shared" si="8"/>
        <v>buffer[167]=(byte)0x00;</v>
      </c>
      <c r="F171">
        <f t="shared" si="10"/>
        <v>167</v>
      </c>
      <c r="G171" s="148" t="s">
        <v>155</v>
      </c>
    </row>
    <row r="172" spans="1:7" x14ac:dyDescent="0.25">
      <c r="A172">
        <f t="shared" si="9"/>
        <v>168</v>
      </c>
      <c r="B172" s="148" t="s">
        <v>155</v>
      </c>
      <c r="C172" t="str">
        <f t="shared" si="8"/>
        <v>buffer[168]=(byte)0x00;</v>
      </c>
      <c r="F172">
        <f t="shared" si="10"/>
        <v>168</v>
      </c>
      <c r="G172" s="148" t="s">
        <v>155</v>
      </c>
    </row>
    <row r="173" spans="1:7" x14ac:dyDescent="0.25">
      <c r="A173">
        <f t="shared" si="9"/>
        <v>169</v>
      </c>
      <c r="B173" s="148" t="s">
        <v>155</v>
      </c>
      <c r="C173" t="str">
        <f t="shared" si="8"/>
        <v>buffer[169]=(byte)0x00;</v>
      </c>
      <c r="F173">
        <f t="shared" si="10"/>
        <v>169</v>
      </c>
      <c r="G173" s="148" t="s">
        <v>155</v>
      </c>
    </row>
    <row r="174" spans="1:7" x14ac:dyDescent="0.25">
      <c r="A174">
        <f t="shared" si="9"/>
        <v>170</v>
      </c>
      <c r="B174" s="148" t="s">
        <v>155</v>
      </c>
      <c r="C174" t="str">
        <f t="shared" si="8"/>
        <v>buffer[170]=(byte)0x00;</v>
      </c>
      <c r="F174">
        <f t="shared" si="10"/>
        <v>170</v>
      </c>
      <c r="G174" s="148" t="s">
        <v>155</v>
      </c>
    </row>
    <row r="175" spans="1:7" x14ac:dyDescent="0.25">
      <c r="A175">
        <f t="shared" si="9"/>
        <v>171</v>
      </c>
      <c r="B175" s="148" t="s">
        <v>155</v>
      </c>
      <c r="C175" t="str">
        <f t="shared" si="8"/>
        <v>buffer[171]=(byte)0x00;</v>
      </c>
      <c r="F175">
        <f t="shared" si="10"/>
        <v>171</v>
      </c>
      <c r="G175" s="148" t="s">
        <v>155</v>
      </c>
    </row>
    <row r="176" spans="1:7" x14ac:dyDescent="0.25">
      <c r="A176">
        <f t="shared" si="9"/>
        <v>172</v>
      </c>
      <c r="B176" s="148" t="s">
        <v>155</v>
      </c>
      <c r="C176" t="str">
        <f t="shared" si="8"/>
        <v>buffer[172]=(byte)0x00;</v>
      </c>
      <c r="F176">
        <f t="shared" si="10"/>
        <v>172</v>
      </c>
      <c r="G176" s="148" t="s">
        <v>155</v>
      </c>
    </row>
    <row r="177" spans="1:7" x14ac:dyDescent="0.25">
      <c r="A177">
        <f t="shared" si="9"/>
        <v>173</v>
      </c>
      <c r="B177" s="148" t="s">
        <v>155</v>
      </c>
      <c r="C177" t="str">
        <f t="shared" si="8"/>
        <v>buffer[173]=(byte)0x00;</v>
      </c>
      <c r="F177">
        <f t="shared" si="10"/>
        <v>173</v>
      </c>
      <c r="G177" s="148" t="s">
        <v>155</v>
      </c>
    </row>
    <row r="178" spans="1:7" x14ac:dyDescent="0.25">
      <c r="A178">
        <f t="shared" si="9"/>
        <v>174</v>
      </c>
      <c r="B178" s="148" t="s">
        <v>155</v>
      </c>
      <c r="C178" t="str">
        <f t="shared" si="8"/>
        <v>buffer[174]=(byte)0x00;</v>
      </c>
      <c r="F178">
        <f t="shared" si="10"/>
        <v>174</v>
      </c>
      <c r="G178" s="148" t="s">
        <v>155</v>
      </c>
    </row>
    <row r="179" spans="1:7" x14ac:dyDescent="0.25">
      <c r="A179">
        <f t="shared" si="9"/>
        <v>175</v>
      </c>
      <c r="B179" s="148" t="s">
        <v>155</v>
      </c>
      <c r="C179" t="str">
        <f t="shared" si="8"/>
        <v>buffer[175]=(byte)0x00;</v>
      </c>
      <c r="F179">
        <f t="shared" si="10"/>
        <v>175</v>
      </c>
      <c r="G179" s="148" t="s">
        <v>155</v>
      </c>
    </row>
    <row r="180" spans="1:7" x14ac:dyDescent="0.25">
      <c r="A180">
        <f t="shared" si="9"/>
        <v>176</v>
      </c>
      <c r="B180" s="148" t="s">
        <v>155</v>
      </c>
      <c r="C180" t="str">
        <f t="shared" si="8"/>
        <v>buffer[176]=(byte)0x00;</v>
      </c>
      <c r="F180">
        <f t="shared" si="10"/>
        <v>176</v>
      </c>
      <c r="G180" s="148" t="s">
        <v>155</v>
      </c>
    </row>
    <row r="181" spans="1:7" x14ac:dyDescent="0.25">
      <c r="A181">
        <f t="shared" si="9"/>
        <v>177</v>
      </c>
      <c r="B181" s="148" t="s">
        <v>155</v>
      </c>
      <c r="C181" t="str">
        <f t="shared" si="8"/>
        <v>buffer[177]=(byte)0x00;</v>
      </c>
      <c r="F181">
        <f t="shared" si="10"/>
        <v>177</v>
      </c>
      <c r="G181" s="148" t="s">
        <v>155</v>
      </c>
    </row>
    <row r="182" spans="1:7" x14ac:dyDescent="0.25">
      <c r="A182">
        <f t="shared" si="9"/>
        <v>178</v>
      </c>
      <c r="B182" s="148" t="s">
        <v>155</v>
      </c>
      <c r="C182" t="str">
        <f t="shared" si="8"/>
        <v>buffer[178]=(byte)0x00;</v>
      </c>
      <c r="F182">
        <f t="shared" si="10"/>
        <v>178</v>
      </c>
      <c r="G182" s="148" t="s">
        <v>155</v>
      </c>
    </row>
    <row r="183" spans="1:7" x14ac:dyDescent="0.25">
      <c r="A183">
        <f t="shared" si="9"/>
        <v>179</v>
      </c>
      <c r="B183" s="148" t="s">
        <v>155</v>
      </c>
      <c r="C183" t="str">
        <f t="shared" si="8"/>
        <v>buffer[179]=(byte)0x00;</v>
      </c>
      <c r="F183">
        <f t="shared" si="10"/>
        <v>179</v>
      </c>
      <c r="G183" s="148" t="s">
        <v>155</v>
      </c>
    </row>
    <row r="184" spans="1:7" x14ac:dyDescent="0.25">
      <c r="A184">
        <f t="shared" si="9"/>
        <v>180</v>
      </c>
      <c r="B184" s="148" t="s">
        <v>155</v>
      </c>
      <c r="C184" t="str">
        <f t="shared" si="8"/>
        <v>buffer[180]=(byte)0x00;</v>
      </c>
      <c r="F184">
        <f t="shared" si="10"/>
        <v>180</v>
      </c>
      <c r="G184" s="148" t="s">
        <v>155</v>
      </c>
    </row>
    <row r="185" spans="1:7" x14ac:dyDescent="0.25">
      <c r="A185">
        <f t="shared" si="9"/>
        <v>181</v>
      </c>
      <c r="B185" s="148" t="s">
        <v>155</v>
      </c>
      <c r="C185" t="str">
        <f t="shared" si="8"/>
        <v>buffer[181]=(byte)0x00;</v>
      </c>
      <c r="F185">
        <f t="shared" si="10"/>
        <v>181</v>
      </c>
      <c r="G185" s="148" t="s">
        <v>155</v>
      </c>
    </row>
    <row r="186" spans="1:7" x14ac:dyDescent="0.25">
      <c r="A186">
        <f t="shared" si="9"/>
        <v>182</v>
      </c>
      <c r="B186" s="148" t="s">
        <v>155</v>
      </c>
      <c r="C186" t="str">
        <f t="shared" si="8"/>
        <v>buffer[182]=(byte)0x00;</v>
      </c>
      <c r="F186">
        <f t="shared" si="10"/>
        <v>182</v>
      </c>
      <c r="G186" s="148" t="s">
        <v>155</v>
      </c>
    </row>
    <row r="187" spans="1:7" x14ac:dyDescent="0.25">
      <c r="A187">
        <f t="shared" si="9"/>
        <v>183</v>
      </c>
      <c r="B187" s="148" t="s">
        <v>155</v>
      </c>
      <c r="C187" t="str">
        <f t="shared" si="8"/>
        <v>buffer[183]=(byte)0x00;</v>
      </c>
      <c r="F187">
        <f t="shared" si="10"/>
        <v>183</v>
      </c>
      <c r="G187" s="148" t="s">
        <v>155</v>
      </c>
    </row>
    <row r="188" spans="1:7" x14ac:dyDescent="0.25">
      <c r="A188">
        <f t="shared" si="9"/>
        <v>184</v>
      </c>
      <c r="B188" s="148" t="s">
        <v>155</v>
      </c>
      <c r="C188" t="str">
        <f t="shared" si="8"/>
        <v>buffer[184]=(byte)0x00;</v>
      </c>
      <c r="F188">
        <f t="shared" si="10"/>
        <v>184</v>
      </c>
      <c r="G188" s="148" t="s">
        <v>155</v>
      </c>
    </row>
    <row r="189" spans="1:7" x14ac:dyDescent="0.25">
      <c r="A189">
        <f t="shared" si="9"/>
        <v>185</v>
      </c>
      <c r="B189" s="148" t="s">
        <v>155</v>
      </c>
      <c r="C189" t="str">
        <f t="shared" si="8"/>
        <v>buffer[185]=(byte)0x00;</v>
      </c>
      <c r="F189">
        <f t="shared" si="10"/>
        <v>185</v>
      </c>
      <c r="G189" s="148" t="s">
        <v>155</v>
      </c>
    </row>
    <row r="190" spans="1:7" x14ac:dyDescent="0.25">
      <c r="A190">
        <f t="shared" si="9"/>
        <v>186</v>
      </c>
      <c r="B190" s="148" t="s">
        <v>155</v>
      </c>
      <c r="C190" t="str">
        <f t="shared" si="8"/>
        <v>buffer[186]=(byte)0x00;</v>
      </c>
      <c r="F190">
        <f t="shared" si="10"/>
        <v>186</v>
      </c>
      <c r="G190" s="148" t="s">
        <v>155</v>
      </c>
    </row>
    <row r="191" spans="1:7" x14ac:dyDescent="0.25">
      <c r="A191">
        <f t="shared" si="9"/>
        <v>187</v>
      </c>
      <c r="B191" s="148" t="s">
        <v>155</v>
      </c>
      <c r="C191" t="str">
        <f t="shared" si="8"/>
        <v>buffer[187]=(byte)0x00;</v>
      </c>
      <c r="F191">
        <f t="shared" si="10"/>
        <v>187</v>
      </c>
      <c r="G191" s="148" t="s">
        <v>155</v>
      </c>
    </row>
    <row r="192" spans="1:7" x14ac:dyDescent="0.25">
      <c r="A192">
        <f t="shared" si="9"/>
        <v>188</v>
      </c>
      <c r="B192" s="148" t="s">
        <v>155</v>
      </c>
      <c r="C192" t="str">
        <f t="shared" si="8"/>
        <v>buffer[188]=(byte)0x00;</v>
      </c>
      <c r="F192">
        <f t="shared" si="10"/>
        <v>188</v>
      </c>
      <c r="G192" s="148" t="s">
        <v>155</v>
      </c>
    </row>
    <row r="193" spans="1:7" x14ac:dyDescent="0.25">
      <c r="A193">
        <f t="shared" si="9"/>
        <v>189</v>
      </c>
      <c r="B193" s="148" t="s">
        <v>155</v>
      </c>
      <c r="C193" t="str">
        <f t="shared" si="8"/>
        <v>buffer[189]=(byte)0x00;</v>
      </c>
      <c r="F193">
        <f t="shared" si="10"/>
        <v>189</v>
      </c>
      <c r="G193" s="148" t="s">
        <v>155</v>
      </c>
    </row>
    <row r="194" spans="1:7" x14ac:dyDescent="0.25">
      <c r="A194">
        <f t="shared" si="9"/>
        <v>190</v>
      </c>
      <c r="B194" s="148" t="s">
        <v>155</v>
      </c>
      <c r="C194" t="str">
        <f t="shared" si="8"/>
        <v>buffer[190]=(byte)0x00;</v>
      </c>
      <c r="F194">
        <f t="shared" si="10"/>
        <v>190</v>
      </c>
      <c r="G194" s="148" t="s">
        <v>155</v>
      </c>
    </row>
    <row r="195" spans="1:7" x14ac:dyDescent="0.25">
      <c r="A195">
        <f t="shared" si="9"/>
        <v>191</v>
      </c>
      <c r="B195" s="148" t="s">
        <v>155</v>
      </c>
      <c r="C195" t="str">
        <f t="shared" si="8"/>
        <v>buffer[191]=(byte)0x00;</v>
      </c>
      <c r="F195">
        <f t="shared" si="10"/>
        <v>191</v>
      </c>
      <c r="G195" s="148" t="s">
        <v>155</v>
      </c>
    </row>
    <row r="196" spans="1:7" x14ac:dyDescent="0.25">
      <c r="A196">
        <f t="shared" si="9"/>
        <v>192</v>
      </c>
      <c r="B196" s="148" t="s">
        <v>155</v>
      </c>
      <c r="C196" t="str">
        <f t="shared" si="8"/>
        <v>buffer[192]=(byte)0x00;</v>
      </c>
      <c r="F196">
        <f t="shared" si="10"/>
        <v>192</v>
      </c>
      <c r="G196" s="148" t="s">
        <v>155</v>
      </c>
    </row>
    <row r="197" spans="1:7" x14ac:dyDescent="0.25">
      <c r="A197">
        <f t="shared" si="9"/>
        <v>193</v>
      </c>
      <c r="B197" s="148" t="s">
        <v>155</v>
      </c>
      <c r="C197" t="str">
        <f t="shared" ref="C197:C260" si="11">CONCATENATE("buffer[",A197,"]=(byte)0x",B197,";")</f>
        <v>buffer[193]=(byte)0x00;</v>
      </c>
      <c r="F197">
        <f t="shared" si="10"/>
        <v>193</v>
      </c>
      <c r="G197" s="148" t="s">
        <v>155</v>
      </c>
    </row>
    <row r="198" spans="1:7" x14ac:dyDescent="0.25">
      <c r="A198">
        <f t="shared" ref="A198:A261" si="12">A197+1</f>
        <v>194</v>
      </c>
      <c r="B198" s="148" t="s">
        <v>155</v>
      </c>
      <c r="C198" t="str">
        <f t="shared" si="11"/>
        <v>buffer[194]=(byte)0x00;</v>
      </c>
      <c r="F198">
        <f t="shared" ref="F198:F261" si="13">F197+1</f>
        <v>194</v>
      </c>
      <c r="G198" s="148" t="s">
        <v>155</v>
      </c>
    </row>
    <row r="199" spans="1:7" x14ac:dyDescent="0.25">
      <c r="A199">
        <f t="shared" si="12"/>
        <v>195</v>
      </c>
      <c r="B199" s="148" t="s">
        <v>155</v>
      </c>
      <c r="C199" t="str">
        <f t="shared" si="11"/>
        <v>buffer[195]=(byte)0x00;</v>
      </c>
      <c r="F199">
        <f t="shared" si="13"/>
        <v>195</v>
      </c>
      <c r="G199" s="148" t="s">
        <v>155</v>
      </c>
    </row>
    <row r="200" spans="1:7" x14ac:dyDescent="0.25">
      <c r="A200">
        <f t="shared" si="12"/>
        <v>196</v>
      </c>
      <c r="B200" s="148" t="s">
        <v>155</v>
      </c>
      <c r="C200" t="str">
        <f t="shared" si="11"/>
        <v>buffer[196]=(byte)0x00;</v>
      </c>
      <c r="F200">
        <f t="shared" si="13"/>
        <v>196</v>
      </c>
      <c r="G200" s="148" t="s">
        <v>155</v>
      </c>
    </row>
    <row r="201" spans="1:7" x14ac:dyDescent="0.25">
      <c r="A201">
        <f t="shared" si="12"/>
        <v>197</v>
      </c>
      <c r="B201" s="148" t="s">
        <v>155</v>
      </c>
      <c r="C201" t="str">
        <f t="shared" si="11"/>
        <v>buffer[197]=(byte)0x00;</v>
      </c>
      <c r="F201">
        <f t="shared" si="13"/>
        <v>197</v>
      </c>
      <c r="G201" s="148" t="s">
        <v>155</v>
      </c>
    </row>
    <row r="202" spans="1:7" x14ac:dyDescent="0.25">
      <c r="A202">
        <f t="shared" si="12"/>
        <v>198</v>
      </c>
      <c r="B202" s="148" t="s">
        <v>155</v>
      </c>
      <c r="C202" t="str">
        <f t="shared" si="11"/>
        <v>buffer[198]=(byte)0x00;</v>
      </c>
      <c r="F202">
        <f t="shared" si="13"/>
        <v>198</v>
      </c>
      <c r="G202" s="148" t="s">
        <v>155</v>
      </c>
    </row>
    <row r="203" spans="1:7" x14ac:dyDescent="0.25">
      <c r="A203">
        <f t="shared" si="12"/>
        <v>199</v>
      </c>
      <c r="B203" s="148" t="s">
        <v>155</v>
      </c>
      <c r="C203" t="str">
        <f t="shared" si="11"/>
        <v>buffer[199]=(byte)0x00;</v>
      </c>
      <c r="F203">
        <f t="shared" si="13"/>
        <v>199</v>
      </c>
      <c r="G203" s="148" t="s">
        <v>155</v>
      </c>
    </row>
    <row r="204" spans="1:7" x14ac:dyDescent="0.25">
      <c r="A204">
        <f t="shared" si="12"/>
        <v>200</v>
      </c>
      <c r="B204" s="147">
        <v>70</v>
      </c>
      <c r="C204" t="str">
        <f t="shared" si="11"/>
        <v>buffer[200]=(byte)0x70;</v>
      </c>
      <c r="F204">
        <f t="shared" si="13"/>
        <v>200</v>
      </c>
      <c r="G204" s="147">
        <v>70</v>
      </c>
    </row>
    <row r="205" spans="1:7" x14ac:dyDescent="0.25">
      <c r="A205">
        <f t="shared" si="12"/>
        <v>201</v>
      </c>
      <c r="B205" s="148" t="s">
        <v>269</v>
      </c>
      <c r="C205" t="str">
        <f t="shared" si="11"/>
        <v>buffer[201]=(byte)0x04;</v>
      </c>
      <c r="F205">
        <f t="shared" si="13"/>
        <v>201</v>
      </c>
      <c r="G205" s="148" t="s">
        <v>269</v>
      </c>
    </row>
    <row r="206" spans="1:7" x14ac:dyDescent="0.25">
      <c r="A206">
        <f t="shared" si="12"/>
        <v>202</v>
      </c>
      <c r="B206" s="148" t="s">
        <v>155</v>
      </c>
      <c r="C206" t="str">
        <f t="shared" si="11"/>
        <v>buffer[202]=(byte)0x00;</v>
      </c>
      <c r="F206">
        <f t="shared" si="13"/>
        <v>202</v>
      </c>
      <c r="G206" s="148" t="s">
        <v>155</v>
      </c>
    </row>
    <row r="207" spans="1:7" x14ac:dyDescent="0.25">
      <c r="A207">
        <f t="shared" si="12"/>
        <v>203</v>
      </c>
      <c r="B207" s="148" t="s">
        <v>155</v>
      </c>
      <c r="C207" t="str">
        <f t="shared" si="11"/>
        <v>buffer[203]=(byte)0x00;</v>
      </c>
      <c r="F207">
        <f t="shared" si="13"/>
        <v>203</v>
      </c>
      <c r="G207" s="148" t="s">
        <v>155</v>
      </c>
    </row>
    <row r="208" spans="1:7" x14ac:dyDescent="0.25">
      <c r="A208">
        <f t="shared" si="12"/>
        <v>204</v>
      </c>
      <c r="B208" s="148" t="s">
        <v>155</v>
      </c>
      <c r="C208" t="str">
        <f t="shared" si="11"/>
        <v>buffer[204]=(byte)0x00;</v>
      </c>
      <c r="F208">
        <f t="shared" si="13"/>
        <v>204</v>
      </c>
      <c r="G208" s="148" t="s">
        <v>155</v>
      </c>
    </row>
    <row r="209" spans="1:7" x14ac:dyDescent="0.25">
      <c r="A209">
        <f t="shared" si="12"/>
        <v>205</v>
      </c>
      <c r="B209" s="148" t="s">
        <v>155</v>
      </c>
      <c r="C209" t="str">
        <f t="shared" si="11"/>
        <v>buffer[205]=(byte)0x00;</v>
      </c>
      <c r="F209">
        <f t="shared" si="13"/>
        <v>205</v>
      </c>
      <c r="G209" s="148" t="s">
        <v>155</v>
      </c>
    </row>
    <row r="210" spans="1:7" x14ac:dyDescent="0.25">
      <c r="A210">
        <f t="shared" si="12"/>
        <v>206</v>
      </c>
      <c r="B210" s="147">
        <v>45</v>
      </c>
      <c r="C210" t="str">
        <f t="shared" si="11"/>
        <v>buffer[206]=(byte)0x45;</v>
      </c>
      <c r="F210">
        <f t="shared" si="13"/>
        <v>206</v>
      </c>
      <c r="G210" s="147">
        <v>45</v>
      </c>
    </row>
    <row r="211" spans="1:7" x14ac:dyDescent="0.25">
      <c r="A211">
        <f t="shared" si="12"/>
        <v>207</v>
      </c>
      <c r="B211" s="148" t="s">
        <v>155</v>
      </c>
      <c r="C211" t="str">
        <f t="shared" si="11"/>
        <v>buffer[207]=(byte)0x00;</v>
      </c>
      <c r="F211">
        <f t="shared" si="13"/>
        <v>207</v>
      </c>
      <c r="G211" s="148" t="s">
        <v>155</v>
      </c>
    </row>
    <row r="212" spans="1:7" x14ac:dyDescent="0.25">
      <c r="A212">
        <f t="shared" si="12"/>
        <v>208</v>
      </c>
      <c r="B212" s="147">
        <v>70</v>
      </c>
      <c r="C212" t="str">
        <f t="shared" si="11"/>
        <v>buffer[208]=(byte)0x70;</v>
      </c>
      <c r="F212">
        <f t="shared" si="13"/>
        <v>208</v>
      </c>
      <c r="G212" s="147">
        <v>70</v>
      </c>
    </row>
    <row r="213" spans="1:7" x14ac:dyDescent="0.25">
      <c r="A213">
        <f t="shared" si="12"/>
        <v>209</v>
      </c>
      <c r="B213" s="148" t="s">
        <v>272</v>
      </c>
      <c r="C213" t="str">
        <f t="shared" si="11"/>
        <v>buffer[209]=(byte)0x06;</v>
      </c>
      <c r="F213">
        <f t="shared" si="13"/>
        <v>209</v>
      </c>
      <c r="G213" s="148" t="s">
        <v>272</v>
      </c>
    </row>
    <row r="214" spans="1:7" x14ac:dyDescent="0.25">
      <c r="A214">
        <f t="shared" si="12"/>
        <v>210</v>
      </c>
      <c r="B214" s="148" t="s">
        <v>155</v>
      </c>
      <c r="C214" t="str">
        <f t="shared" si="11"/>
        <v>buffer[210]=(byte)0x00;</v>
      </c>
      <c r="F214">
        <f t="shared" si="13"/>
        <v>210</v>
      </c>
      <c r="G214" s="148" t="s">
        <v>155</v>
      </c>
    </row>
    <row r="215" spans="1:7" x14ac:dyDescent="0.25">
      <c r="A215">
        <f t="shared" si="12"/>
        <v>211</v>
      </c>
      <c r="B215" s="148" t="s">
        <v>155</v>
      </c>
      <c r="C215" t="str">
        <f t="shared" si="11"/>
        <v>buffer[211]=(byte)0x00;</v>
      </c>
      <c r="F215">
        <f t="shared" si="13"/>
        <v>211</v>
      </c>
      <c r="G215" s="148" t="s">
        <v>155</v>
      </c>
    </row>
    <row r="216" spans="1:7" x14ac:dyDescent="0.25">
      <c r="A216">
        <f t="shared" si="12"/>
        <v>212</v>
      </c>
      <c r="B216" s="148" t="s">
        <v>155</v>
      </c>
      <c r="C216" t="str">
        <f t="shared" si="11"/>
        <v>buffer[212]=(byte)0x00;</v>
      </c>
      <c r="F216">
        <f t="shared" si="13"/>
        <v>212</v>
      </c>
      <c r="G216" s="148" t="s">
        <v>155</v>
      </c>
    </row>
    <row r="217" spans="1:7" x14ac:dyDescent="0.25">
      <c r="A217">
        <f t="shared" si="12"/>
        <v>213</v>
      </c>
      <c r="B217" s="147" t="s">
        <v>271</v>
      </c>
      <c r="C217" t="str">
        <f t="shared" si="11"/>
        <v>buffer[213]=(byte)0x8A;</v>
      </c>
      <c r="F217">
        <f t="shared" si="13"/>
        <v>213</v>
      </c>
      <c r="G217" s="147" t="s">
        <v>271</v>
      </c>
    </row>
    <row r="218" spans="1:7" x14ac:dyDescent="0.25">
      <c r="A218">
        <f t="shared" si="12"/>
        <v>214</v>
      </c>
      <c r="B218" s="148" t="s">
        <v>260</v>
      </c>
      <c r="C218" t="str">
        <f t="shared" si="11"/>
        <v>buffer[214]=(byte)0x01;</v>
      </c>
      <c r="F218">
        <f t="shared" si="13"/>
        <v>214</v>
      </c>
      <c r="G218" s="148" t="s">
        <v>260</v>
      </c>
    </row>
    <row r="219" spans="1:7" x14ac:dyDescent="0.25">
      <c r="A219">
        <f t="shared" si="12"/>
        <v>215</v>
      </c>
      <c r="B219" s="148" t="s">
        <v>155</v>
      </c>
      <c r="C219" t="str">
        <f t="shared" si="11"/>
        <v>buffer[215]=(byte)0x00;</v>
      </c>
      <c r="F219">
        <f t="shared" si="13"/>
        <v>215</v>
      </c>
      <c r="G219" s="148" t="s">
        <v>155</v>
      </c>
    </row>
    <row r="220" spans="1:7" x14ac:dyDescent="0.25">
      <c r="A220">
        <f t="shared" si="12"/>
        <v>216</v>
      </c>
      <c r="B220" s="149">
        <v>70</v>
      </c>
      <c r="C220" t="str">
        <f t="shared" si="11"/>
        <v>buffer[216]=(byte)0x70;</v>
      </c>
      <c r="F220">
        <f t="shared" si="13"/>
        <v>216</v>
      </c>
      <c r="G220" s="149">
        <v>70</v>
      </c>
    </row>
    <row r="221" spans="1:7" x14ac:dyDescent="0.25">
      <c r="A221">
        <f t="shared" si="12"/>
        <v>217</v>
      </c>
      <c r="B221" s="150" t="s">
        <v>269</v>
      </c>
      <c r="C221" t="str">
        <f t="shared" si="11"/>
        <v>buffer[217]=(byte)0x04;</v>
      </c>
      <c r="F221">
        <f t="shared" si="13"/>
        <v>217</v>
      </c>
      <c r="G221" s="150" t="s">
        <v>269</v>
      </c>
    </row>
    <row r="222" spans="1:7" x14ac:dyDescent="0.25">
      <c r="A222">
        <f t="shared" si="12"/>
        <v>218</v>
      </c>
      <c r="B222" s="150" t="s">
        <v>155</v>
      </c>
      <c r="C222" t="str">
        <f t="shared" si="11"/>
        <v>buffer[218]=(byte)0x00;</v>
      </c>
      <c r="F222">
        <f t="shared" si="13"/>
        <v>218</v>
      </c>
      <c r="G222" s="150" t="s">
        <v>155</v>
      </c>
    </row>
    <row r="223" spans="1:7" x14ac:dyDescent="0.25">
      <c r="A223">
        <f t="shared" si="12"/>
        <v>219</v>
      </c>
      <c r="B223" s="150" t="s">
        <v>155</v>
      </c>
      <c r="C223" t="str">
        <f t="shared" si="11"/>
        <v>buffer[219]=(byte)0x00;</v>
      </c>
      <c r="F223">
        <f t="shared" si="13"/>
        <v>219</v>
      </c>
      <c r="G223" s="150" t="s">
        <v>155</v>
      </c>
    </row>
    <row r="224" spans="1:7" x14ac:dyDescent="0.25">
      <c r="A224">
        <f t="shared" si="12"/>
        <v>220</v>
      </c>
      <c r="B224" s="150" t="s">
        <v>155</v>
      </c>
      <c r="C224" t="str">
        <f t="shared" si="11"/>
        <v>buffer[220]=(byte)0x00;</v>
      </c>
      <c r="F224">
        <f t="shared" si="13"/>
        <v>220</v>
      </c>
      <c r="G224" s="150" t="s">
        <v>155</v>
      </c>
    </row>
    <row r="225" spans="1:7" x14ac:dyDescent="0.25">
      <c r="A225">
        <f t="shared" si="12"/>
        <v>221</v>
      </c>
      <c r="B225" s="150" t="s">
        <v>260</v>
      </c>
      <c r="C225" t="str">
        <f t="shared" si="11"/>
        <v>buffer[221]=(byte)0x01;</v>
      </c>
      <c r="F225">
        <f t="shared" si="13"/>
        <v>221</v>
      </c>
      <c r="G225" s="150" t="s">
        <v>260</v>
      </c>
    </row>
    <row r="226" spans="1:7" x14ac:dyDescent="0.25">
      <c r="A226">
        <f t="shared" si="12"/>
        <v>222</v>
      </c>
      <c r="B226" s="149">
        <v>45</v>
      </c>
      <c r="C226" t="str">
        <f t="shared" si="11"/>
        <v>buffer[222]=(byte)0x45;</v>
      </c>
      <c r="F226">
        <f t="shared" si="13"/>
        <v>222</v>
      </c>
      <c r="G226" s="149">
        <v>45</v>
      </c>
    </row>
    <row r="227" spans="1:7" x14ac:dyDescent="0.25">
      <c r="A227">
        <f t="shared" si="12"/>
        <v>223</v>
      </c>
      <c r="B227" s="150" t="s">
        <v>155</v>
      </c>
      <c r="C227" t="str">
        <f t="shared" si="11"/>
        <v>buffer[223]=(byte)0x00;</v>
      </c>
      <c r="F227">
        <f t="shared" si="13"/>
        <v>223</v>
      </c>
      <c r="G227" s="150" t="s">
        <v>155</v>
      </c>
    </row>
    <row r="228" spans="1:7" x14ac:dyDescent="0.25">
      <c r="A228">
        <f t="shared" si="12"/>
        <v>224</v>
      </c>
      <c r="B228" s="149">
        <v>70</v>
      </c>
      <c r="C228" t="str">
        <f t="shared" si="11"/>
        <v>buffer[224]=(byte)0x70;</v>
      </c>
      <c r="F228">
        <f t="shared" si="13"/>
        <v>224</v>
      </c>
      <c r="G228" s="149">
        <v>70</v>
      </c>
    </row>
    <row r="229" spans="1:7" x14ac:dyDescent="0.25">
      <c r="A229">
        <f t="shared" si="12"/>
        <v>225</v>
      </c>
      <c r="B229" s="150" t="s">
        <v>272</v>
      </c>
      <c r="C229" t="str">
        <f t="shared" si="11"/>
        <v>buffer[225]=(byte)0x06;</v>
      </c>
      <c r="F229">
        <f t="shared" si="13"/>
        <v>225</v>
      </c>
      <c r="G229" s="150" t="s">
        <v>272</v>
      </c>
    </row>
    <row r="230" spans="1:7" x14ac:dyDescent="0.25">
      <c r="A230">
        <f t="shared" si="12"/>
        <v>226</v>
      </c>
      <c r="B230" s="150" t="s">
        <v>155</v>
      </c>
      <c r="C230" t="str">
        <f t="shared" si="11"/>
        <v>buffer[226]=(byte)0x00;</v>
      </c>
      <c r="F230">
        <f t="shared" si="13"/>
        <v>226</v>
      </c>
      <c r="G230" s="150" t="s">
        <v>155</v>
      </c>
    </row>
    <row r="231" spans="1:7" x14ac:dyDescent="0.25">
      <c r="A231">
        <f t="shared" si="12"/>
        <v>227</v>
      </c>
      <c r="B231" s="150" t="s">
        <v>155</v>
      </c>
      <c r="C231" t="str">
        <f t="shared" si="11"/>
        <v>buffer[227]=(byte)0x00;</v>
      </c>
      <c r="F231">
        <f t="shared" si="13"/>
        <v>227</v>
      </c>
      <c r="G231" s="150" t="s">
        <v>155</v>
      </c>
    </row>
    <row r="232" spans="1:7" x14ac:dyDescent="0.25">
      <c r="A232">
        <f t="shared" si="12"/>
        <v>228</v>
      </c>
      <c r="B232" s="150" t="s">
        <v>155</v>
      </c>
      <c r="C232" t="str">
        <f t="shared" si="11"/>
        <v>buffer[228]=(byte)0x00;</v>
      </c>
      <c r="F232">
        <f t="shared" si="13"/>
        <v>228</v>
      </c>
      <c r="G232" s="150" t="s">
        <v>155</v>
      </c>
    </row>
    <row r="233" spans="1:7" x14ac:dyDescent="0.25">
      <c r="A233">
        <f t="shared" si="12"/>
        <v>229</v>
      </c>
      <c r="B233" s="149">
        <v>63</v>
      </c>
      <c r="C233" t="str">
        <f t="shared" si="11"/>
        <v>buffer[229]=(byte)0x63;</v>
      </c>
      <c r="F233">
        <f t="shared" si="13"/>
        <v>229</v>
      </c>
      <c r="G233" s="149">
        <v>63</v>
      </c>
    </row>
    <row r="234" spans="1:7" x14ac:dyDescent="0.25">
      <c r="A234">
        <f t="shared" si="12"/>
        <v>230</v>
      </c>
      <c r="B234" s="150" t="s">
        <v>260</v>
      </c>
      <c r="C234" t="str">
        <f t="shared" si="11"/>
        <v>buffer[230]=(byte)0x01;</v>
      </c>
      <c r="F234">
        <f t="shared" si="13"/>
        <v>230</v>
      </c>
      <c r="G234" s="150" t="s">
        <v>260</v>
      </c>
    </row>
    <row r="235" spans="1:7" x14ac:dyDescent="0.25">
      <c r="A235">
        <f t="shared" si="12"/>
        <v>231</v>
      </c>
      <c r="B235" s="150" t="s">
        <v>155</v>
      </c>
      <c r="C235" t="str">
        <f t="shared" si="11"/>
        <v>buffer[231]=(byte)0x00;</v>
      </c>
      <c r="F235">
        <f t="shared" si="13"/>
        <v>231</v>
      </c>
      <c r="G235" s="150" t="s">
        <v>155</v>
      </c>
    </row>
    <row r="236" spans="1:7" x14ac:dyDescent="0.25">
      <c r="A236">
        <f t="shared" si="12"/>
        <v>232</v>
      </c>
      <c r="B236" s="147">
        <v>70</v>
      </c>
      <c r="C236" t="str">
        <f t="shared" si="11"/>
        <v>buffer[232]=(byte)0x70;</v>
      </c>
      <c r="F236">
        <f t="shared" si="13"/>
        <v>232</v>
      </c>
      <c r="G236" s="147">
        <v>70</v>
      </c>
    </row>
    <row r="237" spans="1:7" x14ac:dyDescent="0.25">
      <c r="A237">
        <f t="shared" si="12"/>
        <v>233</v>
      </c>
      <c r="B237" s="148" t="s">
        <v>269</v>
      </c>
      <c r="C237" t="str">
        <f t="shared" si="11"/>
        <v>buffer[233]=(byte)0x04;</v>
      </c>
      <c r="F237">
        <f t="shared" si="13"/>
        <v>233</v>
      </c>
      <c r="G237" s="148" t="s">
        <v>269</v>
      </c>
    </row>
    <row r="238" spans="1:7" x14ac:dyDescent="0.25">
      <c r="A238">
        <f t="shared" si="12"/>
        <v>234</v>
      </c>
      <c r="B238" s="148" t="s">
        <v>155</v>
      </c>
      <c r="C238" t="str">
        <f t="shared" si="11"/>
        <v>buffer[234]=(byte)0x00;</v>
      </c>
      <c r="F238">
        <f t="shared" si="13"/>
        <v>234</v>
      </c>
      <c r="G238" s="148" t="s">
        <v>155</v>
      </c>
    </row>
    <row r="239" spans="1:7" x14ac:dyDescent="0.25">
      <c r="A239">
        <f t="shared" si="12"/>
        <v>235</v>
      </c>
      <c r="B239" s="148" t="s">
        <v>155</v>
      </c>
      <c r="C239" t="str">
        <f t="shared" si="11"/>
        <v>buffer[235]=(byte)0x00;</v>
      </c>
      <c r="F239">
        <f t="shared" si="13"/>
        <v>235</v>
      </c>
      <c r="G239" s="148" t="s">
        <v>155</v>
      </c>
    </row>
    <row r="240" spans="1:7" x14ac:dyDescent="0.25">
      <c r="A240">
        <f t="shared" si="12"/>
        <v>236</v>
      </c>
      <c r="B240" s="148" t="s">
        <v>155</v>
      </c>
      <c r="C240" t="str">
        <f t="shared" si="11"/>
        <v>buffer[236]=(byte)0x00;</v>
      </c>
      <c r="F240">
        <f t="shared" si="13"/>
        <v>236</v>
      </c>
      <c r="G240" s="148" t="s">
        <v>155</v>
      </c>
    </row>
    <row r="241" spans="1:7" x14ac:dyDescent="0.25">
      <c r="A241">
        <f t="shared" si="12"/>
        <v>237</v>
      </c>
      <c r="B241" s="148" t="s">
        <v>267</v>
      </c>
      <c r="C241" t="str">
        <f t="shared" si="11"/>
        <v>buffer[237]=(byte)0x02;</v>
      </c>
      <c r="F241">
        <f t="shared" si="13"/>
        <v>237</v>
      </c>
      <c r="G241" s="148" t="s">
        <v>267</v>
      </c>
    </row>
    <row r="242" spans="1:7" x14ac:dyDescent="0.25">
      <c r="A242">
        <f t="shared" si="12"/>
        <v>238</v>
      </c>
      <c r="B242" s="147">
        <v>45</v>
      </c>
      <c r="C242" t="str">
        <f t="shared" si="11"/>
        <v>buffer[238]=(byte)0x45;</v>
      </c>
      <c r="F242">
        <f t="shared" si="13"/>
        <v>238</v>
      </c>
      <c r="G242" s="147">
        <v>45</v>
      </c>
    </row>
    <row r="243" spans="1:7" x14ac:dyDescent="0.25">
      <c r="A243">
        <f t="shared" si="12"/>
        <v>239</v>
      </c>
      <c r="B243" s="148" t="s">
        <v>155</v>
      </c>
      <c r="C243" t="str">
        <f t="shared" si="11"/>
        <v>buffer[239]=(byte)0x00;</v>
      </c>
      <c r="F243">
        <f t="shared" si="13"/>
        <v>239</v>
      </c>
      <c r="G243" s="148" t="s">
        <v>155</v>
      </c>
    </row>
    <row r="244" spans="1:7" x14ac:dyDescent="0.25">
      <c r="A244">
        <f t="shared" si="12"/>
        <v>240</v>
      </c>
      <c r="B244" s="147">
        <v>70</v>
      </c>
      <c r="C244" t="str">
        <f t="shared" si="11"/>
        <v>buffer[240]=(byte)0x70;</v>
      </c>
      <c r="F244">
        <f t="shared" si="13"/>
        <v>240</v>
      </c>
      <c r="G244" s="147">
        <v>70</v>
      </c>
    </row>
    <row r="245" spans="1:7" x14ac:dyDescent="0.25">
      <c r="A245">
        <f t="shared" si="12"/>
        <v>241</v>
      </c>
      <c r="B245" s="148" t="s">
        <v>272</v>
      </c>
      <c r="C245" t="str">
        <f t="shared" si="11"/>
        <v>buffer[241]=(byte)0x06;</v>
      </c>
      <c r="F245">
        <f t="shared" si="13"/>
        <v>241</v>
      </c>
      <c r="G245" s="148" t="s">
        <v>272</v>
      </c>
    </row>
    <row r="246" spans="1:7" x14ac:dyDescent="0.25">
      <c r="A246">
        <f t="shared" si="12"/>
        <v>242</v>
      </c>
      <c r="B246" s="148" t="s">
        <v>155</v>
      </c>
      <c r="C246" t="str">
        <f t="shared" si="11"/>
        <v>buffer[242]=(byte)0x00;</v>
      </c>
      <c r="F246">
        <f t="shared" si="13"/>
        <v>242</v>
      </c>
      <c r="G246" s="148" t="s">
        <v>155</v>
      </c>
    </row>
    <row r="247" spans="1:7" x14ac:dyDescent="0.25">
      <c r="A247">
        <f t="shared" si="12"/>
        <v>243</v>
      </c>
      <c r="B247" s="148" t="s">
        <v>155</v>
      </c>
      <c r="C247" t="str">
        <f t="shared" si="11"/>
        <v>buffer[243]=(byte)0x00;</v>
      </c>
      <c r="F247">
        <f t="shared" si="13"/>
        <v>243</v>
      </c>
      <c r="G247" s="148" t="s">
        <v>155</v>
      </c>
    </row>
    <row r="248" spans="1:7" x14ac:dyDescent="0.25">
      <c r="A248">
        <f t="shared" si="12"/>
        <v>244</v>
      </c>
      <c r="B248" s="148" t="s">
        <v>155</v>
      </c>
      <c r="C248" t="str">
        <f t="shared" si="11"/>
        <v>buffer[244]=(byte)0x00;</v>
      </c>
      <c r="F248">
        <f t="shared" si="13"/>
        <v>244</v>
      </c>
      <c r="G248" s="148" t="s">
        <v>155</v>
      </c>
    </row>
    <row r="249" spans="1:7" x14ac:dyDescent="0.25">
      <c r="A249">
        <f t="shared" si="12"/>
        <v>245</v>
      </c>
      <c r="B249" s="147" t="s">
        <v>273</v>
      </c>
      <c r="C249" t="str">
        <f t="shared" si="11"/>
        <v>buffer[245]=(byte)0xFB;</v>
      </c>
      <c r="F249">
        <f t="shared" si="13"/>
        <v>245</v>
      </c>
      <c r="G249" s="147" t="s">
        <v>273</v>
      </c>
    </row>
    <row r="250" spans="1:7" x14ac:dyDescent="0.25">
      <c r="A250">
        <f t="shared" si="12"/>
        <v>246</v>
      </c>
      <c r="B250" s="148" t="s">
        <v>260</v>
      </c>
      <c r="C250" t="str">
        <f t="shared" si="11"/>
        <v>buffer[246]=(byte)0x01;</v>
      </c>
      <c r="F250">
        <f t="shared" si="13"/>
        <v>246</v>
      </c>
      <c r="G250" s="148" t="s">
        <v>260</v>
      </c>
    </row>
    <row r="251" spans="1:7" x14ac:dyDescent="0.25">
      <c r="A251">
        <f t="shared" si="12"/>
        <v>247</v>
      </c>
      <c r="B251" s="148" t="s">
        <v>155</v>
      </c>
      <c r="C251" t="str">
        <f t="shared" si="11"/>
        <v>buffer[247]=(byte)0x00;</v>
      </c>
      <c r="F251">
        <f t="shared" si="13"/>
        <v>247</v>
      </c>
      <c r="G251" s="148" t="s">
        <v>155</v>
      </c>
    </row>
    <row r="252" spans="1:7" x14ac:dyDescent="0.25">
      <c r="A252">
        <f t="shared" si="12"/>
        <v>248</v>
      </c>
      <c r="B252" s="149">
        <v>70</v>
      </c>
      <c r="C252" t="str">
        <f t="shared" si="11"/>
        <v>buffer[248]=(byte)0x70;</v>
      </c>
      <c r="F252">
        <f t="shared" si="13"/>
        <v>248</v>
      </c>
      <c r="G252" s="149">
        <v>70</v>
      </c>
    </row>
    <row r="253" spans="1:7" x14ac:dyDescent="0.25">
      <c r="A253">
        <f t="shared" si="12"/>
        <v>249</v>
      </c>
      <c r="B253" s="150" t="s">
        <v>269</v>
      </c>
      <c r="C253" t="str">
        <f t="shared" si="11"/>
        <v>buffer[249]=(byte)0x04;</v>
      </c>
      <c r="F253">
        <f t="shared" si="13"/>
        <v>249</v>
      </c>
      <c r="G253" s="150" t="s">
        <v>269</v>
      </c>
    </row>
    <row r="254" spans="1:7" x14ac:dyDescent="0.25">
      <c r="A254">
        <f t="shared" si="12"/>
        <v>250</v>
      </c>
      <c r="B254" s="150" t="s">
        <v>155</v>
      </c>
      <c r="C254" t="str">
        <f t="shared" si="11"/>
        <v>buffer[250]=(byte)0x00;</v>
      </c>
      <c r="F254">
        <f t="shared" si="13"/>
        <v>250</v>
      </c>
      <c r="G254" s="150" t="s">
        <v>155</v>
      </c>
    </row>
    <row r="255" spans="1:7" x14ac:dyDescent="0.25">
      <c r="A255">
        <f t="shared" si="12"/>
        <v>251</v>
      </c>
      <c r="B255" s="150" t="s">
        <v>155</v>
      </c>
      <c r="C255" t="str">
        <f t="shared" si="11"/>
        <v>buffer[251]=(byte)0x00;</v>
      </c>
      <c r="F255">
        <f t="shared" si="13"/>
        <v>251</v>
      </c>
      <c r="G255" s="150" t="s">
        <v>155</v>
      </c>
    </row>
    <row r="256" spans="1:7" x14ac:dyDescent="0.25">
      <c r="A256">
        <f t="shared" si="12"/>
        <v>252</v>
      </c>
      <c r="B256" s="150" t="s">
        <v>155</v>
      </c>
      <c r="C256" t="str">
        <f t="shared" si="11"/>
        <v>buffer[252]=(byte)0x00;</v>
      </c>
      <c r="F256">
        <f t="shared" si="13"/>
        <v>252</v>
      </c>
      <c r="G256" s="150" t="s">
        <v>155</v>
      </c>
    </row>
    <row r="257" spans="1:7" x14ac:dyDescent="0.25">
      <c r="A257">
        <f t="shared" si="12"/>
        <v>253</v>
      </c>
      <c r="B257" s="150" t="s">
        <v>262</v>
      </c>
      <c r="C257" t="str">
        <f t="shared" si="11"/>
        <v>buffer[253]=(byte)0x03;</v>
      </c>
      <c r="F257">
        <f t="shared" si="13"/>
        <v>253</v>
      </c>
      <c r="G257" s="150" t="s">
        <v>262</v>
      </c>
    </row>
    <row r="258" spans="1:7" x14ac:dyDescent="0.25">
      <c r="A258">
        <f t="shared" si="12"/>
        <v>254</v>
      </c>
      <c r="B258" s="149">
        <v>45</v>
      </c>
      <c r="C258" t="str">
        <f t="shared" si="11"/>
        <v>buffer[254]=(byte)0x45;</v>
      </c>
      <c r="F258">
        <f t="shared" si="13"/>
        <v>254</v>
      </c>
      <c r="G258" s="149">
        <v>45</v>
      </c>
    </row>
    <row r="259" spans="1:7" x14ac:dyDescent="0.25">
      <c r="A259">
        <f t="shared" si="12"/>
        <v>255</v>
      </c>
      <c r="B259" s="150" t="s">
        <v>155</v>
      </c>
      <c r="C259" t="str">
        <f t="shared" si="11"/>
        <v>buffer[255]=(byte)0x00;</v>
      </c>
      <c r="F259">
        <f t="shared" si="13"/>
        <v>255</v>
      </c>
      <c r="G259" s="150" t="s">
        <v>155</v>
      </c>
    </row>
    <row r="260" spans="1:7" x14ac:dyDescent="0.25">
      <c r="A260">
        <f t="shared" si="12"/>
        <v>256</v>
      </c>
      <c r="B260" s="149">
        <v>70</v>
      </c>
      <c r="C260" t="str">
        <f t="shared" si="11"/>
        <v>buffer[256]=(byte)0x70;</v>
      </c>
      <c r="F260">
        <f t="shared" si="13"/>
        <v>256</v>
      </c>
      <c r="G260" s="149">
        <v>70</v>
      </c>
    </row>
    <row r="261" spans="1:7" x14ac:dyDescent="0.25">
      <c r="A261">
        <f t="shared" si="12"/>
        <v>257</v>
      </c>
      <c r="B261" s="150" t="s">
        <v>272</v>
      </c>
      <c r="C261" t="str">
        <f t="shared" ref="C261:C315" si="14">CONCATENATE("buffer[",A261,"]=(byte)0x",B261,";")</f>
        <v>buffer[257]=(byte)0x06;</v>
      </c>
      <c r="F261">
        <f t="shared" si="13"/>
        <v>257</v>
      </c>
      <c r="G261" s="150" t="s">
        <v>272</v>
      </c>
    </row>
    <row r="262" spans="1:7" x14ac:dyDescent="0.25">
      <c r="A262">
        <f t="shared" ref="A262:A325" si="15">A261+1</f>
        <v>258</v>
      </c>
      <c r="B262" s="150" t="s">
        <v>155</v>
      </c>
      <c r="C262" t="str">
        <f t="shared" si="14"/>
        <v>buffer[258]=(byte)0x00;</v>
      </c>
      <c r="F262">
        <f t="shared" ref="F262:F325" si="16">F261+1</f>
        <v>258</v>
      </c>
      <c r="G262" s="150" t="s">
        <v>155</v>
      </c>
    </row>
    <row r="263" spans="1:7" x14ac:dyDescent="0.25">
      <c r="A263">
        <f t="shared" si="15"/>
        <v>259</v>
      </c>
      <c r="B263" s="150" t="s">
        <v>155</v>
      </c>
      <c r="C263" t="str">
        <f t="shared" si="14"/>
        <v>buffer[259]=(byte)0x00;</v>
      </c>
      <c r="F263">
        <f t="shared" si="16"/>
        <v>259</v>
      </c>
      <c r="G263" s="150" t="s">
        <v>155</v>
      </c>
    </row>
    <row r="264" spans="1:7" x14ac:dyDescent="0.25">
      <c r="A264">
        <f t="shared" si="15"/>
        <v>260</v>
      </c>
      <c r="B264" s="150" t="s">
        <v>155</v>
      </c>
      <c r="C264" t="str">
        <f t="shared" si="14"/>
        <v>buffer[260]=(byte)0x00;</v>
      </c>
      <c r="F264">
        <f t="shared" si="16"/>
        <v>260</v>
      </c>
      <c r="G264" s="150" t="s">
        <v>155</v>
      </c>
    </row>
    <row r="265" spans="1:7" x14ac:dyDescent="0.25">
      <c r="A265">
        <f t="shared" si="15"/>
        <v>261</v>
      </c>
      <c r="B265" s="149">
        <v>14</v>
      </c>
      <c r="C265" t="str">
        <f t="shared" si="14"/>
        <v>buffer[261]=(byte)0x14;</v>
      </c>
      <c r="F265">
        <f t="shared" si="16"/>
        <v>261</v>
      </c>
      <c r="G265" s="149">
        <v>14</v>
      </c>
    </row>
    <row r="266" spans="1:7" x14ac:dyDescent="0.25">
      <c r="A266">
        <f t="shared" si="15"/>
        <v>262</v>
      </c>
      <c r="B266" s="150" t="s">
        <v>260</v>
      </c>
      <c r="C266" t="str">
        <f t="shared" si="14"/>
        <v>buffer[262]=(byte)0x01;</v>
      </c>
      <c r="F266">
        <f t="shared" si="16"/>
        <v>262</v>
      </c>
      <c r="G266" s="150" t="s">
        <v>260</v>
      </c>
    </row>
    <row r="267" spans="1:7" x14ac:dyDescent="0.25">
      <c r="A267">
        <f t="shared" si="15"/>
        <v>263</v>
      </c>
      <c r="B267" s="150" t="s">
        <v>155</v>
      </c>
      <c r="C267" t="str">
        <f t="shared" si="14"/>
        <v>buffer[263]=(byte)0x00;</v>
      </c>
      <c r="F267">
        <f t="shared" si="16"/>
        <v>263</v>
      </c>
      <c r="G267" s="150" t="s">
        <v>155</v>
      </c>
    </row>
    <row r="268" spans="1:7" x14ac:dyDescent="0.25">
      <c r="A268">
        <f t="shared" si="15"/>
        <v>264</v>
      </c>
      <c r="B268" s="147">
        <v>70</v>
      </c>
      <c r="C268" t="str">
        <f t="shared" si="14"/>
        <v>buffer[264]=(byte)0x70;</v>
      </c>
      <c r="F268">
        <f t="shared" si="16"/>
        <v>264</v>
      </c>
      <c r="G268" s="147">
        <v>70</v>
      </c>
    </row>
    <row r="269" spans="1:7" x14ac:dyDescent="0.25">
      <c r="A269">
        <f t="shared" si="15"/>
        <v>265</v>
      </c>
      <c r="B269" s="148" t="s">
        <v>269</v>
      </c>
      <c r="C269" t="str">
        <f t="shared" si="14"/>
        <v>buffer[265]=(byte)0x04;</v>
      </c>
      <c r="F269">
        <f t="shared" si="16"/>
        <v>265</v>
      </c>
      <c r="G269" s="148" t="s">
        <v>269</v>
      </c>
    </row>
    <row r="270" spans="1:7" x14ac:dyDescent="0.25">
      <c r="A270">
        <f t="shared" si="15"/>
        <v>266</v>
      </c>
      <c r="B270" s="148" t="s">
        <v>155</v>
      </c>
      <c r="C270" t="str">
        <f t="shared" si="14"/>
        <v>buffer[266]=(byte)0x00;</v>
      </c>
      <c r="F270">
        <f t="shared" si="16"/>
        <v>266</v>
      </c>
      <c r="G270" s="148" t="s">
        <v>155</v>
      </c>
    </row>
    <row r="271" spans="1:7" x14ac:dyDescent="0.25">
      <c r="A271">
        <f t="shared" si="15"/>
        <v>267</v>
      </c>
      <c r="B271" s="148" t="s">
        <v>155</v>
      </c>
      <c r="C271" t="str">
        <f t="shared" si="14"/>
        <v>buffer[267]=(byte)0x00;</v>
      </c>
      <c r="F271">
        <f t="shared" si="16"/>
        <v>267</v>
      </c>
      <c r="G271" s="148" t="s">
        <v>155</v>
      </c>
    </row>
    <row r="272" spans="1:7" x14ac:dyDescent="0.25">
      <c r="A272">
        <f t="shared" si="15"/>
        <v>268</v>
      </c>
      <c r="B272" s="148" t="s">
        <v>155</v>
      </c>
      <c r="C272" t="str">
        <f t="shared" si="14"/>
        <v>buffer[268]=(byte)0x00;</v>
      </c>
      <c r="F272">
        <f t="shared" si="16"/>
        <v>268</v>
      </c>
      <c r="G272" s="148" t="s">
        <v>155</v>
      </c>
    </row>
    <row r="273" spans="1:7" x14ac:dyDescent="0.25">
      <c r="A273">
        <f t="shared" si="15"/>
        <v>269</v>
      </c>
      <c r="B273" s="148" t="s">
        <v>269</v>
      </c>
      <c r="C273" t="str">
        <f t="shared" si="14"/>
        <v>buffer[269]=(byte)0x04;</v>
      </c>
      <c r="F273">
        <f t="shared" si="16"/>
        <v>269</v>
      </c>
      <c r="G273" s="148" t="s">
        <v>269</v>
      </c>
    </row>
    <row r="274" spans="1:7" x14ac:dyDescent="0.25">
      <c r="A274">
        <f t="shared" si="15"/>
        <v>270</v>
      </c>
      <c r="B274" s="147">
        <v>45</v>
      </c>
      <c r="C274" t="str">
        <f t="shared" si="14"/>
        <v>buffer[270]=(byte)0x45;</v>
      </c>
      <c r="F274">
        <f t="shared" si="16"/>
        <v>270</v>
      </c>
      <c r="G274" s="147">
        <v>45</v>
      </c>
    </row>
    <row r="275" spans="1:7" x14ac:dyDescent="0.25">
      <c r="A275">
        <f t="shared" si="15"/>
        <v>271</v>
      </c>
      <c r="B275" s="148" t="s">
        <v>155</v>
      </c>
      <c r="C275" t="str">
        <f t="shared" si="14"/>
        <v>buffer[271]=(byte)0x00;</v>
      </c>
      <c r="F275">
        <f t="shared" si="16"/>
        <v>271</v>
      </c>
      <c r="G275" s="148" t="s">
        <v>155</v>
      </c>
    </row>
    <row r="276" spans="1:7" x14ac:dyDescent="0.25">
      <c r="A276">
        <f t="shared" si="15"/>
        <v>272</v>
      </c>
      <c r="B276" s="147">
        <v>70</v>
      </c>
      <c r="C276" t="str">
        <f t="shared" si="14"/>
        <v>buffer[272]=(byte)0x70;</v>
      </c>
      <c r="F276">
        <f t="shared" si="16"/>
        <v>272</v>
      </c>
      <c r="G276" s="147">
        <v>70</v>
      </c>
    </row>
    <row r="277" spans="1:7" x14ac:dyDescent="0.25">
      <c r="A277">
        <f t="shared" si="15"/>
        <v>273</v>
      </c>
      <c r="B277" s="148" t="s">
        <v>272</v>
      </c>
      <c r="C277" t="str">
        <f t="shared" si="14"/>
        <v>buffer[273]=(byte)0x06;</v>
      </c>
      <c r="F277">
        <f t="shared" si="16"/>
        <v>273</v>
      </c>
      <c r="G277" s="148" t="s">
        <v>272</v>
      </c>
    </row>
    <row r="278" spans="1:7" x14ac:dyDescent="0.25">
      <c r="A278">
        <f t="shared" si="15"/>
        <v>274</v>
      </c>
      <c r="B278" s="148" t="s">
        <v>155</v>
      </c>
      <c r="C278" t="str">
        <f t="shared" si="14"/>
        <v>buffer[274]=(byte)0x00;</v>
      </c>
      <c r="F278">
        <f t="shared" si="16"/>
        <v>274</v>
      </c>
      <c r="G278" s="148" t="s">
        <v>155</v>
      </c>
    </row>
    <row r="279" spans="1:7" x14ac:dyDescent="0.25">
      <c r="A279">
        <f t="shared" si="15"/>
        <v>275</v>
      </c>
      <c r="B279" s="148" t="s">
        <v>155</v>
      </c>
      <c r="C279" t="str">
        <f t="shared" si="14"/>
        <v>buffer[275]=(byte)0x00;</v>
      </c>
      <c r="F279">
        <f t="shared" si="16"/>
        <v>275</v>
      </c>
      <c r="G279" s="148" t="s">
        <v>155</v>
      </c>
    </row>
    <row r="280" spans="1:7" x14ac:dyDescent="0.25">
      <c r="A280">
        <f t="shared" si="15"/>
        <v>276</v>
      </c>
      <c r="B280" s="148" t="s">
        <v>155</v>
      </c>
      <c r="C280" t="str">
        <f t="shared" si="14"/>
        <v>buffer[276]=(byte)0x00;</v>
      </c>
      <c r="F280">
        <f t="shared" si="16"/>
        <v>276</v>
      </c>
      <c r="G280" s="148" t="s">
        <v>155</v>
      </c>
    </row>
    <row r="281" spans="1:7" x14ac:dyDescent="0.25">
      <c r="A281">
        <f t="shared" si="15"/>
        <v>277</v>
      </c>
      <c r="B281" s="148" t="s">
        <v>155</v>
      </c>
      <c r="C281" t="str">
        <f t="shared" si="14"/>
        <v>buffer[277]=(byte)0x00;</v>
      </c>
      <c r="F281">
        <f t="shared" si="16"/>
        <v>277</v>
      </c>
      <c r="G281" s="148" t="s">
        <v>155</v>
      </c>
    </row>
    <row r="282" spans="1:7" x14ac:dyDescent="0.25">
      <c r="A282">
        <f t="shared" si="15"/>
        <v>278</v>
      </c>
      <c r="B282" s="148" t="s">
        <v>260</v>
      </c>
      <c r="C282" t="str">
        <f t="shared" si="14"/>
        <v>buffer[278]=(byte)0x01;</v>
      </c>
      <c r="F282">
        <f t="shared" si="16"/>
        <v>278</v>
      </c>
      <c r="G282" s="148" t="s">
        <v>260</v>
      </c>
    </row>
    <row r="283" spans="1:7" x14ac:dyDescent="0.25">
      <c r="A283">
        <f t="shared" si="15"/>
        <v>279</v>
      </c>
      <c r="B283" s="148" t="s">
        <v>155</v>
      </c>
      <c r="C283" t="str">
        <f t="shared" si="14"/>
        <v>buffer[279]=(byte)0x00;</v>
      </c>
      <c r="F283">
        <f t="shared" si="16"/>
        <v>279</v>
      </c>
      <c r="G283" s="148" t="s">
        <v>155</v>
      </c>
    </row>
    <row r="284" spans="1:7" x14ac:dyDescent="0.25">
      <c r="A284">
        <f t="shared" si="15"/>
        <v>280</v>
      </c>
      <c r="B284" s="149">
        <v>70</v>
      </c>
      <c r="C284" t="str">
        <f t="shared" si="14"/>
        <v>buffer[280]=(byte)0x70;</v>
      </c>
      <c r="F284">
        <f t="shared" si="16"/>
        <v>280</v>
      </c>
      <c r="G284" s="149">
        <v>70</v>
      </c>
    </row>
    <row r="285" spans="1:7" x14ac:dyDescent="0.25">
      <c r="A285">
        <f t="shared" si="15"/>
        <v>281</v>
      </c>
      <c r="B285" s="150" t="s">
        <v>269</v>
      </c>
      <c r="C285" t="str">
        <f t="shared" si="14"/>
        <v>buffer[281]=(byte)0x04;</v>
      </c>
      <c r="F285">
        <f t="shared" si="16"/>
        <v>281</v>
      </c>
      <c r="G285" s="150" t="s">
        <v>269</v>
      </c>
    </row>
    <row r="286" spans="1:7" x14ac:dyDescent="0.25">
      <c r="A286">
        <f t="shared" si="15"/>
        <v>282</v>
      </c>
      <c r="B286" s="150" t="s">
        <v>155</v>
      </c>
      <c r="C286" t="str">
        <f t="shared" si="14"/>
        <v>buffer[282]=(byte)0x00;</v>
      </c>
      <c r="F286">
        <f t="shared" si="16"/>
        <v>282</v>
      </c>
      <c r="G286" s="150" t="s">
        <v>155</v>
      </c>
    </row>
    <row r="287" spans="1:7" x14ac:dyDescent="0.25">
      <c r="A287">
        <f t="shared" si="15"/>
        <v>283</v>
      </c>
      <c r="B287" s="150" t="s">
        <v>155</v>
      </c>
      <c r="C287" t="str">
        <f t="shared" si="14"/>
        <v>buffer[283]=(byte)0x00;</v>
      </c>
      <c r="F287">
        <f t="shared" si="16"/>
        <v>283</v>
      </c>
      <c r="G287" s="150" t="s">
        <v>155</v>
      </c>
    </row>
    <row r="288" spans="1:7" x14ac:dyDescent="0.25">
      <c r="A288">
        <f t="shared" si="15"/>
        <v>284</v>
      </c>
      <c r="B288" s="150" t="s">
        <v>155</v>
      </c>
      <c r="C288" t="str">
        <f t="shared" si="14"/>
        <v>buffer[284]=(byte)0x00;</v>
      </c>
      <c r="F288">
        <f t="shared" si="16"/>
        <v>284</v>
      </c>
      <c r="G288" s="150" t="s">
        <v>155</v>
      </c>
    </row>
    <row r="289" spans="1:7" x14ac:dyDescent="0.25">
      <c r="A289">
        <f t="shared" si="15"/>
        <v>285</v>
      </c>
      <c r="B289" s="150" t="s">
        <v>274</v>
      </c>
      <c r="C289" t="str">
        <f t="shared" si="14"/>
        <v>buffer[285]=(byte)0x05;</v>
      </c>
      <c r="F289">
        <f t="shared" si="16"/>
        <v>285</v>
      </c>
      <c r="G289" s="150" t="s">
        <v>274</v>
      </c>
    </row>
    <row r="290" spans="1:7" x14ac:dyDescent="0.25">
      <c r="A290">
        <f t="shared" si="15"/>
        <v>286</v>
      </c>
      <c r="B290" s="149">
        <v>45</v>
      </c>
      <c r="C290" t="str">
        <f t="shared" si="14"/>
        <v>buffer[286]=(byte)0x45;</v>
      </c>
      <c r="F290">
        <f t="shared" si="16"/>
        <v>286</v>
      </c>
      <c r="G290" s="149">
        <v>45</v>
      </c>
    </row>
    <row r="291" spans="1:7" x14ac:dyDescent="0.25">
      <c r="A291">
        <f t="shared" si="15"/>
        <v>287</v>
      </c>
      <c r="B291" s="150" t="s">
        <v>155</v>
      </c>
      <c r="C291" t="str">
        <f t="shared" si="14"/>
        <v>buffer[287]=(byte)0x00;</v>
      </c>
      <c r="F291">
        <f t="shared" si="16"/>
        <v>287</v>
      </c>
      <c r="G291" s="150" t="s">
        <v>155</v>
      </c>
    </row>
    <row r="292" spans="1:7" x14ac:dyDescent="0.25">
      <c r="A292">
        <f t="shared" si="15"/>
        <v>288</v>
      </c>
      <c r="B292" s="149">
        <v>70</v>
      </c>
      <c r="C292" t="str">
        <f t="shared" si="14"/>
        <v>buffer[288]=(byte)0x70;</v>
      </c>
      <c r="F292">
        <f t="shared" si="16"/>
        <v>288</v>
      </c>
      <c r="G292" s="149">
        <v>70</v>
      </c>
    </row>
    <row r="293" spans="1:7" x14ac:dyDescent="0.25">
      <c r="A293">
        <f t="shared" si="15"/>
        <v>289</v>
      </c>
      <c r="B293" s="150" t="s">
        <v>272</v>
      </c>
      <c r="C293" t="str">
        <f t="shared" si="14"/>
        <v>buffer[289]=(byte)0x06;</v>
      </c>
      <c r="F293">
        <f t="shared" si="16"/>
        <v>289</v>
      </c>
      <c r="G293" s="150" t="s">
        <v>272</v>
      </c>
    </row>
    <row r="294" spans="1:7" x14ac:dyDescent="0.25">
      <c r="A294">
        <f t="shared" si="15"/>
        <v>290</v>
      </c>
      <c r="B294" s="150" t="s">
        <v>155</v>
      </c>
      <c r="C294" t="str">
        <f t="shared" si="14"/>
        <v>buffer[290]=(byte)0x00;</v>
      </c>
      <c r="F294">
        <f t="shared" si="16"/>
        <v>290</v>
      </c>
      <c r="G294" s="150" t="s">
        <v>155</v>
      </c>
    </row>
    <row r="295" spans="1:7" x14ac:dyDescent="0.25">
      <c r="A295">
        <f t="shared" si="15"/>
        <v>291</v>
      </c>
      <c r="B295" s="150" t="s">
        <v>155</v>
      </c>
      <c r="C295" t="str">
        <f t="shared" si="14"/>
        <v>buffer[291]=(byte)0x00;</v>
      </c>
      <c r="F295">
        <f t="shared" si="16"/>
        <v>291</v>
      </c>
      <c r="G295" s="150" t="s">
        <v>155</v>
      </c>
    </row>
    <row r="296" spans="1:7" x14ac:dyDescent="0.25">
      <c r="A296">
        <f t="shared" si="15"/>
        <v>292</v>
      </c>
      <c r="B296" s="150" t="s">
        <v>155</v>
      </c>
      <c r="C296" t="str">
        <f t="shared" si="14"/>
        <v>buffer[292]=(byte)0x00;</v>
      </c>
      <c r="F296">
        <f t="shared" si="16"/>
        <v>292</v>
      </c>
      <c r="G296" s="150" t="s">
        <v>155</v>
      </c>
    </row>
    <row r="297" spans="1:7" x14ac:dyDescent="0.25">
      <c r="A297">
        <f t="shared" si="15"/>
        <v>293</v>
      </c>
      <c r="B297" s="149">
        <v>21</v>
      </c>
      <c r="C297" t="str">
        <f t="shared" si="14"/>
        <v>buffer[293]=(byte)0x21;</v>
      </c>
      <c r="F297">
        <f t="shared" si="16"/>
        <v>293</v>
      </c>
      <c r="G297" s="149">
        <v>21</v>
      </c>
    </row>
    <row r="298" spans="1:7" x14ac:dyDescent="0.25">
      <c r="A298">
        <f t="shared" si="15"/>
        <v>294</v>
      </c>
      <c r="B298" s="150" t="s">
        <v>260</v>
      </c>
      <c r="C298" t="str">
        <f t="shared" si="14"/>
        <v>buffer[294]=(byte)0x01;</v>
      </c>
      <c r="F298">
        <f t="shared" si="16"/>
        <v>294</v>
      </c>
      <c r="G298" s="150" t="s">
        <v>260</v>
      </c>
    </row>
    <row r="299" spans="1:7" x14ac:dyDescent="0.25">
      <c r="A299">
        <f t="shared" si="15"/>
        <v>295</v>
      </c>
      <c r="B299" s="150" t="s">
        <v>155</v>
      </c>
      <c r="C299" t="str">
        <f t="shared" si="14"/>
        <v>buffer[295]=(byte)0x00;</v>
      </c>
      <c r="F299">
        <f t="shared" si="16"/>
        <v>295</v>
      </c>
      <c r="G299" s="150" t="s">
        <v>155</v>
      </c>
    </row>
    <row r="300" spans="1:7" x14ac:dyDescent="0.25">
      <c r="A300">
        <f t="shared" si="15"/>
        <v>296</v>
      </c>
      <c r="B300" s="147">
        <v>70</v>
      </c>
      <c r="C300" t="str">
        <f t="shared" si="14"/>
        <v>buffer[296]=(byte)0x70;</v>
      </c>
      <c r="F300">
        <f t="shared" si="16"/>
        <v>296</v>
      </c>
      <c r="G300" s="147">
        <v>70</v>
      </c>
    </row>
    <row r="301" spans="1:7" x14ac:dyDescent="0.25">
      <c r="A301">
        <f t="shared" si="15"/>
        <v>297</v>
      </c>
      <c r="B301" s="148" t="s">
        <v>269</v>
      </c>
      <c r="C301" t="str">
        <f t="shared" si="14"/>
        <v>buffer[297]=(byte)0x04;</v>
      </c>
      <c r="F301">
        <f t="shared" si="16"/>
        <v>297</v>
      </c>
      <c r="G301" s="148" t="s">
        <v>269</v>
      </c>
    </row>
    <row r="302" spans="1:7" x14ac:dyDescent="0.25">
      <c r="A302">
        <f t="shared" si="15"/>
        <v>298</v>
      </c>
      <c r="B302" s="148" t="s">
        <v>155</v>
      </c>
      <c r="C302" t="str">
        <f t="shared" si="14"/>
        <v>buffer[298]=(byte)0x00;</v>
      </c>
      <c r="F302">
        <f t="shared" si="16"/>
        <v>298</v>
      </c>
      <c r="G302" s="148" t="s">
        <v>155</v>
      </c>
    </row>
    <row r="303" spans="1:7" x14ac:dyDescent="0.25">
      <c r="A303">
        <f t="shared" si="15"/>
        <v>299</v>
      </c>
      <c r="B303" s="148" t="s">
        <v>155</v>
      </c>
      <c r="C303" t="str">
        <f t="shared" si="14"/>
        <v>buffer[299]=(byte)0x00;</v>
      </c>
      <c r="F303">
        <f t="shared" si="16"/>
        <v>299</v>
      </c>
      <c r="G303" s="148" t="s">
        <v>155</v>
      </c>
    </row>
    <row r="304" spans="1:7" x14ac:dyDescent="0.25">
      <c r="A304">
        <f t="shared" si="15"/>
        <v>300</v>
      </c>
      <c r="B304" s="148" t="s">
        <v>155</v>
      </c>
      <c r="C304" t="str">
        <f t="shared" si="14"/>
        <v>buffer[300]=(byte)0x00;</v>
      </c>
      <c r="F304">
        <f t="shared" si="16"/>
        <v>300</v>
      </c>
      <c r="G304" s="148" t="s">
        <v>155</v>
      </c>
    </row>
    <row r="305" spans="1:7" x14ac:dyDescent="0.25">
      <c r="A305">
        <f t="shared" si="15"/>
        <v>301</v>
      </c>
      <c r="B305" s="148" t="s">
        <v>272</v>
      </c>
      <c r="C305" t="str">
        <f t="shared" si="14"/>
        <v>buffer[301]=(byte)0x06;</v>
      </c>
      <c r="F305">
        <f t="shared" si="16"/>
        <v>301</v>
      </c>
      <c r="G305" s="148" t="s">
        <v>272</v>
      </c>
    </row>
    <row r="306" spans="1:7" x14ac:dyDescent="0.25">
      <c r="A306">
        <f t="shared" si="15"/>
        <v>302</v>
      </c>
      <c r="B306" s="147">
        <v>45</v>
      </c>
      <c r="C306" t="str">
        <f t="shared" si="14"/>
        <v>buffer[302]=(byte)0x45;</v>
      </c>
      <c r="F306">
        <f t="shared" si="16"/>
        <v>302</v>
      </c>
      <c r="G306" s="147">
        <v>45</v>
      </c>
    </row>
    <row r="307" spans="1:7" x14ac:dyDescent="0.25">
      <c r="A307">
        <f t="shared" si="15"/>
        <v>303</v>
      </c>
      <c r="B307" s="148" t="s">
        <v>155</v>
      </c>
      <c r="C307" t="str">
        <f t="shared" si="14"/>
        <v>buffer[303]=(byte)0x00;</v>
      </c>
      <c r="F307">
        <f t="shared" si="16"/>
        <v>303</v>
      </c>
      <c r="G307" s="148" t="s">
        <v>155</v>
      </c>
    </row>
    <row r="308" spans="1:7" x14ac:dyDescent="0.25">
      <c r="A308">
        <f t="shared" si="15"/>
        <v>304</v>
      </c>
      <c r="B308" s="147">
        <v>70</v>
      </c>
      <c r="C308" t="str">
        <f t="shared" si="14"/>
        <v>buffer[304]=(byte)0x70;</v>
      </c>
      <c r="F308">
        <f t="shared" si="16"/>
        <v>304</v>
      </c>
      <c r="G308" s="147">
        <v>70</v>
      </c>
    </row>
    <row r="309" spans="1:7" x14ac:dyDescent="0.25">
      <c r="A309">
        <f t="shared" si="15"/>
        <v>305</v>
      </c>
      <c r="B309" s="148" t="s">
        <v>272</v>
      </c>
      <c r="C309" t="str">
        <f t="shared" si="14"/>
        <v>buffer[305]=(byte)0x06;</v>
      </c>
      <c r="F309">
        <f t="shared" si="16"/>
        <v>305</v>
      </c>
      <c r="G309" s="148" t="s">
        <v>272</v>
      </c>
    </row>
    <row r="310" spans="1:7" x14ac:dyDescent="0.25">
      <c r="A310">
        <f t="shared" si="15"/>
        <v>306</v>
      </c>
      <c r="B310" s="148" t="s">
        <v>155</v>
      </c>
      <c r="C310" t="str">
        <f t="shared" si="14"/>
        <v>buffer[306]=(byte)0x00;</v>
      </c>
      <c r="F310">
        <f t="shared" si="16"/>
        <v>306</v>
      </c>
      <c r="G310" s="148" t="s">
        <v>155</v>
      </c>
    </row>
    <row r="311" spans="1:7" x14ac:dyDescent="0.25">
      <c r="A311">
        <f t="shared" si="15"/>
        <v>307</v>
      </c>
      <c r="B311" s="148" t="s">
        <v>155</v>
      </c>
      <c r="C311" t="str">
        <f t="shared" si="14"/>
        <v>buffer[307]=(byte)0x00;</v>
      </c>
      <c r="F311">
        <f t="shared" si="16"/>
        <v>307</v>
      </c>
      <c r="G311" s="148" t="s">
        <v>155</v>
      </c>
    </row>
    <row r="312" spans="1:7" x14ac:dyDescent="0.25">
      <c r="A312">
        <f t="shared" si="15"/>
        <v>308</v>
      </c>
      <c r="B312" s="148" t="s">
        <v>155</v>
      </c>
      <c r="C312" t="str">
        <f t="shared" si="14"/>
        <v>buffer[308]=(byte)0x00;</v>
      </c>
      <c r="F312">
        <f t="shared" si="16"/>
        <v>308</v>
      </c>
      <c r="G312" s="148" t="s">
        <v>155</v>
      </c>
    </row>
    <row r="313" spans="1:7" x14ac:dyDescent="0.25">
      <c r="A313">
        <f t="shared" si="15"/>
        <v>309</v>
      </c>
      <c r="B313" s="148">
        <v>34</v>
      </c>
      <c r="C313" t="str">
        <f t="shared" si="14"/>
        <v>buffer[309]=(byte)0x34;</v>
      </c>
      <c r="F313">
        <f t="shared" si="16"/>
        <v>309</v>
      </c>
      <c r="G313" s="148">
        <v>34</v>
      </c>
    </row>
    <row r="314" spans="1:7" x14ac:dyDescent="0.25">
      <c r="A314">
        <f t="shared" si="15"/>
        <v>310</v>
      </c>
      <c r="B314" s="148" t="s">
        <v>260</v>
      </c>
      <c r="C314" t="str">
        <f t="shared" si="14"/>
        <v>buffer[310]=(byte)0x01;</v>
      </c>
      <c r="F314">
        <f t="shared" si="16"/>
        <v>310</v>
      </c>
      <c r="G314" s="148" t="s">
        <v>260</v>
      </c>
    </row>
    <row r="315" spans="1:7" x14ac:dyDescent="0.25">
      <c r="A315">
        <f t="shared" si="15"/>
        <v>311</v>
      </c>
      <c r="B315" s="148" t="s">
        <v>155</v>
      </c>
      <c r="C315" t="str">
        <f t="shared" si="14"/>
        <v>buffer[311]=(byte)0x00;</v>
      </c>
      <c r="F315">
        <f t="shared" si="16"/>
        <v>311</v>
      </c>
      <c r="G315" s="148" t="s">
        <v>155</v>
      </c>
    </row>
    <row r="316" spans="1:7" x14ac:dyDescent="0.25">
      <c r="A316">
        <f t="shared" si="15"/>
        <v>312</v>
      </c>
      <c r="B316" s="147"/>
      <c r="F316">
        <f t="shared" si="16"/>
        <v>312</v>
      </c>
      <c r="G316" s="147"/>
    </row>
    <row r="317" spans="1:7" x14ac:dyDescent="0.25">
      <c r="A317">
        <f t="shared" si="15"/>
        <v>313</v>
      </c>
      <c r="B317" s="147"/>
      <c r="F317">
        <f t="shared" si="16"/>
        <v>313</v>
      </c>
      <c r="G317" s="147"/>
    </row>
    <row r="318" spans="1:7" x14ac:dyDescent="0.25">
      <c r="A318">
        <f t="shared" si="15"/>
        <v>314</v>
      </c>
      <c r="B318" s="147"/>
      <c r="F318">
        <f t="shared" si="16"/>
        <v>314</v>
      </c>
      <c r="G318" s="147"/>
    </row>
    <row r="319" spans="1:7" x14ac:dyDescent="0.25">
      <c r="A319">
        <f t="shared" si="15"/>
        <v>315</v>
      </c>
      <c r="B319" s="147"/>
      <c r="F319">
        <f t="shared" si="16"/>
        <v>315</v>
      </c>
      <c r="G319" s="147"/>
    </row>
    <row r="320" spans="1:7" x14ac:dyDescent="0.25">
      <c r="A320">
        <f t="shared" si="15"/>
        <v>316</v>
      </c>
      <c r="B320" s="147"/>
      <c r="F320">
        <f t="shared" si="16"/>
        <v>316</v>
      </c>
      <c r="G320" s="147"/>
    </row>
    <row r="321" spans="1:7" x14ac:dyDescent="0.25">
      <c r="A321">
        <f t="shared" si="15"/>
        <v>317</v>
      </c>
      <c r="B321" s="147"/>
      <c r="F321">
        <f t="shared" si="16"/>
        <v>317</v>
      </c>
      <c r="G321" s="147"/>
    </row>
    <row r="322" spans="1:7" x14ac:dyDescent="0.25">
      <c r="A322">
        <f t="shared" si="15"/>
        <v>318</v>
      </c>
      <c r="B322" s="147"/>
      <c r="F322">
        <f t="shared" si="16"/>
        <v>318</v>
      </c>
      <c r="G322" s="147"/>
    </row>
    <row r="323" spans="1:7" x14ac:dyDescent="0.25">
      <c r="A323">
        <f t="shared" si="15"/>
        <v>319</v>
      </c>
      <c r="B323" s="147"/>
      <c r="F323">
        <f t="shared" si="16"/>
        <v>319</v>
      </c>
      <c r="G323" s="147"/>
    </row>
    <row r="324" spans="1:7" x14ac:dyDescent="0.25">
      <c r="A324">
        <f t="shared" si="15"/>
        <v>320</v>
      </c>
      <c r="B324" s="147"/>
      <c r="F324">
        <f t="shared" si="16"/>
        <v>320</v>
      </c>
      <c r="G324" s="147"/>
    </row>
    <row r="325" spans="1:7" x14ac:dyDescent="0.25">
      <c r="A325">
        <f t="shared" si="15"/>
        <v>321</v>
      </c>
      <c r="B325" s="147"/>
      <c r="F325">
        <f t="shared" si="16"/>
        <v>321</v>
      </c>
      <c r="G325" s="147"/>
    </row>
    <row r="326" spans="1:7" x14ac:dyDescent="0.25">
      <c r="A326">
        <f t="shared" ref="A326:A389" si="17">A325+1</f>
        <v>322</v>
      </c>
      <c r="B326" s="147"/>
      <c r="F326">
        <f t="shared" ref="F326:F348" si="18">F325+1</f>
        <v>322</v>
      </c>
      <c r="G326" s="147"/>
    </row>
    <row r="327" spans="1:7" x14ac:dyDescent="0.25">
      <c r="A327">
        <f t="shared" si="17"/>
        <v>323</v>
      </c>
      <c r="B327" s="147"/>
      <c r="F327">
        <f t="shared" si="18"/>
        <v>323</v>
      </c>
      <c r="G327" s="147"/>
    </row>
    <row r="328" spans="1:7" x14ac:dyDescent="0.25">
      <c r="A328">
        <f t="shared" si="17"/>
        <v>324</v>
      </c>
      <c r="B328" s="147"/>
      <c r="F328">
        <f t="shared" si="18"/>
        <v>324</v>
      </c>
      <c r="G328" s="147"/>
    </row>
    <row r="329" spans="1:7" x14ac:dyDescent="0.25">
      <c r="A329">
        <f t="shared" si="17"/>
        <v>325</v>
      </c>
      <c r="B329" s="147"/>
      <c r="F329">
        <f t="shared" si="18"/>
        <v>325</v>
      </c>
      <c r="G329" s="147"/>
    </row>
    <row r="330" spans="1:7" x14ac:dyDescent="0.25">
      <c r="A330">
        <f t="shared" si="17"/>
        <v>326</v>
      </c>
      <c r="B330" s="147"/>
      <c r="F330">
        <f t="shared" si="18"/>
        <v>326</v>
      </c>
      <c r="G330" s="147"/>
    </row>
    <row r="331" spans="1:7" x14ac:dyDescent="0.25">
      <c r="A331">
        <f t="shared" si="17"/>
        <v>327</v>
      </c>
      <c r="B331" s="147"/>
      <c r="F331">
        <f t="shared" si="18"/>
        <v>327</v>
      </c>
      <c r="G331" s="147"/>
    </row>
    <row r="332" spans="1:7" x14ac:dyDescent="0.25">
      <c r="A332">
        <f t="shared" si="17"/>
        <v>328</v>
      </c>
      <c r="B332" s="147"/>
      <c r="F332">
        <f t="shared" si="18"/>
        <v>328</v>
      </c>
      <c r="G332" s="147"/>
    </row>
    <row r="333" spans="1:7" x14ac:dyDescent="0.25">
      <c r="A333">
        <f t="shared" si="17"/>
        <v>329</v>
      </c>
      <c r="B333" s="147"/>
      <c r="F333">
        <f t="shared" si="18"/>
        <v>329</v>
      </c>
      <c r="G333" s="147"/>
    </row>
    <row r="334" spans="1:7" x14ac:dyDescent="0.25">
      <c r="A334">
        <f t="shared" si="17"/>
        <v>330</v>
      </c>
      <c r="B334" s="147"/>
      <c r="F334">
        <f t="shared" si="18"/>
        <v>330</v>
      </c>
      <c r="G334" s="147"/>
    </row>
    <row r="335" spans="1:7" x14ac:dyDescent="0.25">
      <c r="A335">
        <f t="shared" si="17"/>
        <v>331</v>
      </c>
      <c r="B335" s="147"/>
      <c r="F335">
        <f t="shared" si="18"/>
        <v>331</v>
      </c>
      <c r="G335" s="147"/>
    </row>
    <row r="336" spans="1:7" x14ac:dyDescent="0.25">
      <c r="A336">
        <f t="shared" si="17"/>
        <v>332</v>
      </c>
      <c r="B336" s="147"/>
      <c r="F336">
        <f t="shared" si="18"/>
        <v>332</v>
      </c>
      <c r="G336" s="147"/>
    </row>
    <row r="337" spans="1:7" x14ac:dyDescent="0.25">
      <c r="A337">
        <f t="shared" si="17"/>
        <v>333</v>
      </c>
      <c r="B337" s="147"/>
      <c r="F337">
        <f t="shared" si="18"/>
        <v>333</v>
      </c>
      <c r="G337" s="147"/>
    </row>
    <row r="338" spans="1:7" x14ac:dyDescent="0.25">
      <c r="A338">
        <f t="shared" si="17"/>
        <v>334</v>
      </c>
      <c r="B338" s="147"/>
      <c r="F338">
        <f t="shared" si="18"/>
        <v>334</v>
      </c>
      <c r="G338" s="147"/>
    </row>
    <row r="339" spans="1:7" x14ac:dyDescent="0.25">
      <c r="A339">
        <f t="shared" si="17"/>
        <v>335</v>
      </c>
      <c r="B339" s="147"/>
      <c r="F339">
        <f t="shared" si="18"/>
        <v>335</v>
      </c>
      <c r="G339" s="147"/>
    </row>
    <row r="340" spans="1:7" x14ac:dyDescent="0.25">
      <c r="A340">
        <f t="shared" si="17"/>
        <v>336</v>
      </c>
      <c r="B340" s="147"/>
      <c r="F340">
        <f t="shared" si="18"/>
        <v>336</v>
      </c>
      <c r="G340" s="147"/>
    </row>
    <row r="341" spans="1:7" x14ac:dyDescent="0.25">
      <c r="A341">
        <f t="shared" si="17"/>
        <v>337</v>
      </c>
      <c r="B341" s="147"/>
      <c r="F341">
        <f t="shared" si="18"/>
        <v>337</v>
      </c>
      <c r="G341" s="147"/>
    </row>
    <row r="342" spans="1:7" x14ac:dyDescent="0.25">
      <c r="A342">
        <f t="shared" si="17"/>
        <v>338</v>
      </c>
      <c r="B342" s="147"/>
      <c r="F342">
        <f t="shared" si="18"/>
        <v>338</v>
      </c>
      <c r="G342" s="147"/>
    </row>
    <row r="343" spans="1:7" x14ac:dyDescent="0.25">
      <c r="A343">
        <f t="shared" si="17"/>
        <v>339</v>
      </c>
      <c r="B343" s="147"/>
      <c r="F343">
        <f t="shared" si="18"/>
        <v>339</v>
      </c>
      <c r="G343" s="147"/>
    </row>
    <row r="344" spans="1:7" x14ac:dyDescent="0.25">
      <c r="A344">
        <f t="shared" si="17"/>
        <v>340</v>
      </c>
      <c r="B344" s="147"/>
      <c r="F344">
        <f t="shared" si="18"/>
        <v>340</v>
      </c>
      <c r="G344" s="147"/>
    </row>
    <row r="345" spans="1:7" x14ac:dyDescent="0.25">
      <c r="A345">
        <f t="shared" si="17"/>
        <v>341</v>
      </c>
      <c r="B345" s="147"/>
      <c r="F345">
        <f t="shared" si="18"/>
        <v>341</v>
      </c>
      <c r="G345" s="147"/>
    </row>
    <row r="346" spans="1:7" x14ac:dyDescent="0.25">
      <c r="A346">
        <f t="shared" si="17"/>
        <v>342</v>
      </c>
      <c r="B346" s="147"/>
      <c r="F346">
        <f t="shared" si="18"/>
        <v>342</v>
      </c>
      <c r="G346" s="147"/>
    </row>
    <row r="347" spans="1:7" x14ac:dyDescent="0.25">
      <c r="A347">
        <f t="shared" si="17"/>
        <v>343</v>
      </c>
      <c r="B347" s="147"/>
      <c r="F347">
        <f t="shared" si="18"/>
        <v>343</v>
      </c>
      <c r="G347" s="147"/>
    </row>
    <row r="348" spans="1:7" x14ac:dyDescent="0.25">
      <c r="A348">
        <f t="shared" si="17"/>
        <v>344</v>
      </c>
      <c r="B348" s="147"/>
      <c r="F348">
        <f t="shared" si="18"/>
        <v>344</v>
      </c>
      <c r="G348" s="147"/>
    </row>
    <row r="349" spans="1:7" x14ac:dyDescent="0.25">
      <c r="A349">
        <f t="shared" si="17"/>
        <v>345</v>
      </c>
      <c r="B349" s="147"/>
    </row>
    <row r="350" spans="1:7" x14ac:dyDescent="0.25">
      <c r="A350">
        <f t="shared" si="17"/>
        <v>346</v>
      </c>
      <c r="B350" s="147"/>
    </row>
    <row r="351" spans="1:7" x14ac:dyDescent="0.25">
      <c r="A351">
        <f t="shared" si="17"/>
        <v>347</v>
      </c>
      <c r="B351" s="147"/>
    </row>
    <row r="352" spans="1:7" x14ac:dyDescent="0.25">
      <c r="A352">
        <f t="shared" si="17"/>
        <v>348</v>
      </c>
      <c r="B352" s="147"/>
    </row>
    <row r="353" spans="1:2" x14ac:dyDescent="0.25">
      <c r="A353">
        <f t="shared" si="17"/>
        <v>349</v>
      </c>
      <c r="B353" s="147"/>
    </row>
    <row r="354" spans="1:2" x14ac:dyDescent="0.25">
      <c r="A354">
        <f t="shared" si="17"/>
        <v>350</v>
      </c>
      <c r="B354" s="147"/>
    </row>
    <row r="355" spans="1:2" x14ac:dyDescent="0.25">
      <c r="A355">
        <f t="shared" si="17"/>
        <v>351</v>
      </c>
      <c r="B355" s="147"/>
    </row>
    <row r="356" spans="1:2" x14ac:dyDescent="0.25">
      <c r="A356">
        <f t="shared" si="17"/>
        <v>352</v>
      </c>
      <c r="B356" s="147"/>
    </row>
    <row r="357" spans="1:2" x14ac:dyDescent="0.25">
      <c r="A357">
        <f t="shared" si="17"/>
        <v>353</v>
      </c>
      <c r="B357" s="147"/>
    </row>
    <row r="358" spans="1:2" x14ac:dyDescent="0.25">
      <c r="A358">
        <f t="shared" si="17"/>
        <v>354</v>
      </c>
      <c r="B358" s="147"/>
    </row>
    <row r="359" spans="1:2" x14ac:dyDescent="0.25">
      <c r="A359">
        <f t="shared" si="17"/>
        <v>355</v>
      </c>
      <c r="B359" s="147"/>
    </row>
    <row r="360" spans="1:2" x14ac:dyDescent="0.25">
      <c r="A360">
        <f t="shared" si="17"/>
        <v>356</v>
      </c>
      <c r="B360" s="147"/>
    </row>
    <row r="361" spans="1:2" x14ac:dyDescent="0.25">
      <c r="A361">
        <f t="shared" si="17"/>
        <v>357</v>
      </c>
      <c r="B361" s="147"/>
    </row>
    <row r="362" spans="1:2" x14ac:dyDescent="0.25">
      <c r="A362">
        <f t="shared" si="17"/>
        <v>358</v>
      </c>
      <c r="B362" s="147"/>
    </row>
    <row r="363" spans="1:2" x14ac:dyDescent="0.25">
      <c r="A363">
        <f t="shared" si="17"/>
        <v>359</v>
      </c>
      <c r="B363" s="147"/>
    </row>
    <row r="364" spans="1:2" x14ac:dyDescent="0.25">
      <c r="A364">
        <f t="shared" si="17"/>
        <v>360</v>
      </c>
      <c r="B364" s="147"/>
    </row>
    <row r="365" spans="1:2" x14ac:dyDescent="0.25">
      <c r="A365">
        <f t="shared" si="17"/>
        <v>361</v>
      </c>
      <c r="B365" s="147"/>
    </row>
    <row r="366" spans="1:2" x14ac:dyDescent="0.25">
      <c r="A366">
        <f t="shared" si="17"/>
        <v>362</v>
      </c>
      <c r="B366" s="147"/>
    </row>
    <row r="367" spans="1:2" x14ac:dyDescent="0.25">
      <c r="A367">
        <f t="shared" si="17"/>
        <v>363</v>
      </c>
      <c r="B367" s="147"/>
    </row>
    <row r="368" spans="1:2" x14ac:dyDescent="0.25">
      <c r="A368">
        <f t="shared" si="17"/>
        <v>364</v>
      </c>
      <c r="B368" s="147"/>
    </row>
    <row r="369" spans="1:2" x14ac:dyDescent="0.25">
      <c r="A369">
        <f t="shared" si="17"/>
        <v>365</v>
      </c>
      <c r="B369" s="147"/>
    </row>
    <row r="370" spans="1:2" x14ac:dyDescent="0.25">
      <c r="A370">
        <f t="shared" si="17"/>
        <v>366</v>
      </c>
      <c r="B370" s="147"/>
    </row>
    <row r="371" spans="1:2" x14ac:dyDescent="0.25">
      <c r="A371">
        <f t="shared" si="17"/>
        <v>367</v>
      </c>
      <c r="B371" s="147"/>
    </row>
    <row r="372" spans="1:2" x14ac:dyDescent="0.25">
      <c r="A372">
        <f t="shared" si="17"/>
        <v>368</v>
      </c>
      <c r="B372" s="147"/>
    </row>
    <row r="373" spans="1:2" x14ac:dyDescent="0.25">
      <c r="A373">
        <f t="shared" si="17"/>
        <v>369</v>
      </c>
      <c r="B373" s="147"/>
    </row>
    <row r="374" spans="1:2" x14ac:dyDescent="0.25">
      <c r="A374">
        <f t="shared" si="17"/>
        <v>370</v>
      </c>
      <c r="B374" s="147"/>
    </row>
    <row r="375" spans="1:2" x14ac:dyDescent="0.25">
      <c r="A375">
        <f t="shared" si="17"/>
        <v>371</v>
      </c>
      <c r="B375" s="147"/>
    </row>
    <row r="376" spans="1:2" x14ac:dyDescent="0.25">
      <c r="A376">
        <f t="shared" si="17"/>
        <v>372</v>
      </c>
      <c r="B376" s="147"/>
    </row>
    <row r="377" spans="1:2" x14ac:dyDescent="0.25">
      <c r="A377">
        <f t="shared" si="17"/>
        <v>373</v>
      </c>
      <c r="B377" s="147"/>
    </row>
    <row r="378" spans="1:2" x14ac:dyDescent="0.25">
      <c r="A378">
        <f t="shared" si="17"/>
        <v>374</v>
      </c>
      <c r="B378" s="147"/>
    </row>
    <row r="379" spans="1:2" x14ac:dyDescent="0.25">
      <c r="A379">
        <f t="shared" si="17"/>
        <v>375</v>
      </c>
      <c r="B379" s="147"/>
    </row>
    <row r="380" spans="1:2" x14ac:dyDescent="0.25">
      <c r="A380">
        <f t="shared" si="17"/>
        <v>376</v>
      </c>
      <c r="B380" s="147"/>
    </row>
    <row r="381" spans="1:2" x14ac:dyDescent="0.25">
      <c r="A381">
        <f t="shared" si="17"/>
        <v>377</v>
      </c>
      <c r="B381" s="147"/>
    </row>
    <row r="382" spans="1:2" x14ac:dyDescent="0.25">
      <c r="A382">
        <f t="shared" si="17"/>
        <v>378</v>
      </c>
      <c r="B382" s="147"/>
    </row>
    <row r="383" spans="1:2" x14ac:dyDescent="0.25">
      <c r="A383">
        <f t="shared" si="17"/>
        <v>379</v>
      </c>
      <c r="B383" s="147"/>
    </row>
    <row r="384" spans="1:2" x14ac:dyDescent="0.25">
      <c r="A384">
        <f t="shared" si="17"/>
        <v>380</v>
      </c>
      <c r="B384" s="147"/>
    </row>
    <row r="385" spans="1:2" x14ac:dyDescent="0.25">
      <c r="A385">
        <f t="shared" si="17"/>
        <v>381</v>
      </c>
      <c r="B385" s="147"/>
    </row>
    <row r="386" spans="1:2" x14ac:dyDescent="0.25">
      <c r="A386">
        <f t="shared" si="17"/>
        <v>382</v>
      </c>
      <c r="B386" s="147"/>
    </row>
    <row r="387" spans="1:2" x14ac:dyDescent="0.25">
      <c r="A387">
        <f t="shared" si="17"/>
        <v>383</v>
      </c>
      <c r="B387" s="147"/>
    </row>
    <row r="388" spans="1:2" x14ac:dyDescent="0.25">
      <c r="A388">
        <f t="shared" si="17"/>
        <v>384</v>
      </c>
      <c r="B388" s="147"/>
    </row>
    <row r="389" spans="1:2" x14ac:dyDescent="0.25">
      <c r="A389">
        <f t="shared" si="17"/>
        <v>385</v>
      </c>
      <c r="B389" s="147"/>
    </row>
    <row r="390" spans="1:2" x14ac:dyDescent="0.25">
      <c r="A390">
        <f t="shared" ref="A390:A427" si="19">A389+1</f>
        <v>386</v>
      </c>
      <c r="B390" s="147"/>
    </row>
    <row r="391" spans="1:2" x14ac:dyDescent="0.25">
      <c r="A391">
        <f t="shared" si="19"/>
        <v>387</v>
      </c>
      <c r="B391" s="147"/>
    </row>
    <row r="392" spans="1:2" x14ac:dyDescent="0.25">
      <c r="A392">
        <f t="shared" si="19"/>
        <v>388</v>
      </c>
      <c r="B392" s="147"/>
    </row>
    <row r="393" spans="1:2" x14ac:dyDescent="0.25">
      <c r="A393">
        <f t="shared" si="19"/>
        <v>389</v>
      </c>
      <c r="B393" s="147"/>
    </row>
    <row r="394" spans="1:2" x14ac:dyDescent="0.25">
      <c r="A394">
        <f t="shared" si="19"/>
        <v>390</v>
      </c>
      <c r="B394" s="147"/>
    </row>
    <row r="395" spans="1:2" x14ac:dyDescent="0.25">
      <c r="A395">
        <f t="shared" si="19"/>
        <v>391</v>
      </c>
      <c r="B395" s="147"/>
    </row>
    <row r="396" spans="1:2" x14ac:dyDescent="0.25">
      <c r="A396">
        <f t="shared" si="19"/>
        <v>392</v>
      </c>
      <c r="B396" s="147"/>
    </row>
    <row r="397" spans="1:2" x14ac:dyDescent="0.25">
      <c r="A397">
        <f t="shared" si="19"/>
        <v>393</v>
      </c>
      <c r="B397" s="147"/>
    </row>
    <row r="398" spans="1:2" x14ac:dyDescent="0.25">
      <c r="A398">
        <f t="shared" si="19"/>
        <v>394</v>
      </c>
      <c r="B398" s="147"/>
    </row>
    <row r="399" spans="1:2" x14ac:dyDescent="0.25">
      <c r="A399">
        <f t="shared" si="19"/>
        <v>395</v>
      </c>
      <c r="B399" s="147"/>
    </row>
    <row r="400" spans="1:2" x14ac:dyDescent="0.25">
      <c r="A400">
        <f t="shared" si="19"/>
        <v>396</v>
      </c>
      <c r="B400" s="147"/>
    </row>
    <row r="401" spans="1:2" x14ac:dyDescent="0.25">
      <c r="A401">
        <f t="shared" si="19"/>
        <v>397</v>
      </c>
      <c r="B401" s="147"/>
    </row>
    <row r="402" spans="1:2" x14ac:dyDescent="0.25">
      <c r="A402">
        <f t="shared" si="19"/>
        <v>398</v>
      </c>
      <c r="B402" s="147"/>
    </row>
    <row r="403" spans="1:2" x14ac:dyDescent="0.25">
      <c r="A403">
        <f t="shared" si="19"/>
        <v>399</v>
      </c>
      <c r="B403" s="147"/>
    </row>
    <row r="404" spans="1:2" x14ac:dyDescent="0.25">
      <c r="A404">
        <f t="shared" si="19"/>
        <v>400</v>
      </c>
      <c r="B404" s="147"/>
    </row>
    <row r="405" spans="1:2" x14ac:dyDescent="0.25">
      <c r="A405">
        <f t="shared" si="19"/>
        <v>401</v>
      </c>
      <c r="B405" s="147"/>
    </row>
    <row r="406" spans="1:2" x14ac:dyDescent="0.25">
      <c r="A406">
        <f t="shared" si="19"/>
        <v>402</v>
      </c>
      <c r="B406" s="147"/>
    </row>
    <row r="407" spans="1:2" x14ac:dyDescent="0.25">
      <c r="A407">
        <f t="shared" si="19"/>
        <v>403</v>
      </c>
      <c r="B407" s="147"/>
    </row>
    <row r="408" spans="1:2" x14ac:dyDescent="0.25">
      <c r="A408">
        <f t="shared" si="19"/>
        <v>404</v>
      </c>
      <c r="B408" s="147"/>
    </row>
    <row r="409" spans="1:2" x14ac:dyDescent="0.25">
      <c r="A409">
        <f t="shared" si="19"/>
        <v>405</v>
      </c>
      <c r="B409" s="147"/>
    </row>
    <row r="410" spans="1:2" x14ac:dyDescent="0.25">
      <c r="A410">
        <f t="shared" si="19"/>
        <v>406</v>
      </c>
      <c r="B410" s="147"/>
    </row>
    <row r="411" spans="1:2" x14ac:dyDescent="0.25">
      <c r="A411">
        <f t="shared" si="19"/>
        <v>407</v>
      </c>
      <c r="B411" s="147"/>
    </row>
    <row r="412" spans="1:2" x14ac:dyDescent="0.25">
      <c r="A412">
        <f t="shared" si="19"/>
        <v>408</v>
      </c>
      <c r="B412" s="147"/>
    </row>
    <row r="413" spans="1:2" x14ac:dyDescent="0.25">
      <c r="A413">
        <f t="shared" si="19"/>
        <v>409</v>
      </c>
      <c r="B413" s="147"/>
    </row>
    <row r="414" spans="1:2" x14ac:dyDescent="0.25">
      <c r="A414">
        <f t="shared" si="19"/>
        <v>410</v>
      </c>
      <c r="B414" s="147"/>
    </row>
    <row r="415" spans="1:2" x14ac:dyDescent="0.25">
      <c r="A415">
        <f t="shared" si="19"/>
        <v>411</v>
      </c>
      <c r="B415" s="147"/>
    </row>
    <row r="416" spans="1:2" x14ac:dyDescent="0.25">
      <c r="A416">
        <f t="shared" si="19"/>
        <v>412</v>
      </c>
      <c r="B416" s="147"/>
    </row>
    <row r="417" spans="1:2" x14ac:dyDescent="0.25">
      <c r="A417">
        <f t="shared" si="19"/>
        <v>413</v>
      </c>
      <c r="B417" s="147"/>
    </row>
    <row r="418" spans="1:2" x14ac:dyDescent="0.25">
      <c r="A418">
        <f t="shared" si="19"/>
        <v>414</v>
      </c>
      <c r="B418" s="147"/>
    </row>
    <row r="419" spans="1:2" x14ac:dyDescent="0.25">
      <c r="A419">
        <f t="shared" si="19"/>
        <v>415</v>
      </c>
      <c r="B419" s="147"/>
    </row>
    <row r="420" spans="1:2" x14ac:dyDescent="0.25">
      <c r="A420">
        <f t="shared" si="19"/>
        <v>416</v>
      </c>
      <c r="B420" s="147"/>
    </row>
    <row r="421" spans="1:2" x14ac:dyDescent="0.25">
      <c r="A421">
        <f t="shared" si="19"/>
        <v>417</v>
      </c>
      <c r="B421" s="147"/>
    </row>
    <row r="422" spans="1:2" x14ac:dyDescent="0.25">
      <c r="A422">
        <f t="shared" si="19"/>
        <v>418</v>
      </c>
      <c r="B422" s="147"/>
    </row>
    <row r="423" spans="1:2" x14ac:dyDescent="0.25">
      <c r="A423">
        <f t="shared" si="19"/>
        <v>419</v>
      </c>
      <c r="B423" s="147"/>
    </row>
    <row r="424" spans="1:2" x14ac:dyDescent="0.25">
      <c r="A424">
        <f t="shared" si="19"/>
        <v>420</v>
      </c>
      <c r="B424" s="147"/>
    </row>
    <row r="425" spans="1:2" x14ac:dyDescent="0.25">
      <c r="A425">
        <f t="shared" si="19"/>
        <v>421</v>
      </c>
      <c r="B425" s="147"/>
    </row>
    <row r="426" spans="1:2" x14ac:dyDescent="0.25">
      <c r="A426">
        <f t="shared" si="19"/>
        <v>422</v>
      </c>
      <c r="B426" s="147"/>
    </row>
    <row r="427" spans="1:2" x14ac:dyDescent="0.25">
      <c r="A427">
        <f t="shared" si="19"/>
        <v>423</v>
      </c>
      <c r="B427" s="1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Arquitectura</vt:lpstr>
      <vt:lpstr>Codigo</vt:lpstr>
      <vt:lpstr>Hoja1</vt:lpstr>
      <vt:lpstr>Arquitectura!Área_de_impresión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2018-12-05T05:41:25Z</dcterms:modified>
</cp:coreProperties>
</file>