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EcoDistr\Modules\MobilityModule\"/>
    </mc:Choice>
  </mc:AlternateContent>
  <bookViews>
    <workbookView xWindow="0" yWindow="0" windowWidth="19200" windowHeight="12180" activeTab="1"/>
  </bookViews>
  <sheets>
    <sheet name="Input" sheetId="3" r:id="rId1"/>
    <sheet name="Input As Is" sheetId="5" r:id="rId2"/>
    <sheet name="Input Al 01. Improved public tr" sheetId="8" r:id="rId3"/>
    <sheet name="Input Al 2 Reduced private tr" sheetId="7" r:id="rId4"/>
    <sheet name="Input Al 3 Improved Traffic man" sheetId="6" r:id="rId5"/>
    <sheet name="Calculations" sheetId="2" r:id="rId6"/>
    <sheet name="Measures" sheetId="1" r:id="rId7"/>
    <sheet name="Output" sheetId="4" r:id="rId8"/>
  </sheets>
  <calcPr calcId="152511"/>
</workbook>
</file>

<file path=xl/calcChain.xml><?xml version="1.0" encoding="utf-8"?>
<calcChain xmlns="http://schemas.openxmlformats.org/spreadsheetml/2006/main">
  <c r="H109" i="2" l="1"/>
  <c r="H16" i="2" l="1"/>
  <c r="H15" i="2"/>
  <c r="I15" i="2"/>
  <c r="I16" i="2"/>
  <c r="H108" i="2" l="1"/>
  <c r="J25" i="2"/>
  <c r="H74" i="2" s="1"/>
  <c r="H77" i="2" s="1"/>
  <c r="J23" i="2"/>
  <c r="H79" i="2" l="1"/>
  <c r="J24" i="2"/>
  <c r="J22" i="2"/>
  <c r="J20" i="2"/>
  <c r="H80" i="2" l="1"/>
  <c r="H83" i="2" s="1"/>
  <c r="J21" i="2"/>
  <c r="H111" i="2" s="1"/>
  <c r="J164" i="2"/>
  <c r="M22" i="1" s="1"/>
  <c r="J163" i="2"/>
  <c r="M21" i="1" s="1"/>
  <c r="I160" i="2"/>
  <c r="L17" i="1" s="1"/>
  <c r="H160" i="2"/>
  <c r="K17" i="1" s="1"/>
  <c r="J160" i="2" l="1"/>
  <c r="M17" i="1" s="1"/>
  <c r="F160" i="2"/>
  <c r="J159" i="2"/>
  <c r="M16" i="1" s="1"/>
  <c r="I159" i="2"/>
  <c r="L16" i="1" s="1"/>
  <c r="H159" i="2"/>
  <c r="K16" i="1" s="1"/>
  <c r="F159" i="2"/>
  <c r="J158" i="2"/>
  <c r="M15" i="1" s="1"/>
  <c r="F158" i="2"/>
  <c r="H110" i="2"/>
  <c r="H116" i="2" s="1"/>
  <c r="H117" i="2" s="1"/>
  <c r="J157" i="2"/>
  <c r="I157" i="2"/>
  <c r="H157" i="2"/>
  <c r="I156" i="2"/>
  <c r="L14" i="1" s="1"/>
  <c r="J156" i="2"/>
  <c r="M14" i="1" s="1"/>
  <c r="H156" i="2"/>
  <c r="K14" i="1" s="1"/>
  <c r="F157" i="2"/>
  <c r="F156" i="2"/>
  <c r="J155" i="2"/>
  <c r="M13" i="1" s="1"/>
  <c r="F155" i="2"/>
  <c r="I151" i="2"/>
  <c r="L9" i="1" s="1"/>
  <c r="J151" i="2"/>
  <c r="M9" i="1" s="1"/>
  <c r="I152" i="2"/>
  <c r="L10" i="1" s="1"/>
  <c r="J152" i="2"/>
  <c r="M10" i="1" s="1"/>
  <c r="I153" i="2"/>
  <c r="L11" i="1" s="1"/>
  <c r="J153" i="2"/>
  <c r="M11" i="1" s="1"/>
  <c r="I154" i="2"/>
  <c r="L12" i="1" s="1"/>
  <c r="J154" i="2"/>
  <c r="M12" i="1" s="1"/>
  <c r="H154" i="2"/>
  <c r="K12" i="1" s="1"/>
  <c r="H153" i="2"/>
  <c r="K11" i="1" s="1"/>
  <c r="H152" i="2"/>
  <c r="K10" i="1" s="1"/>
  <c r="H151" i="2"/>
  <c r="K9" i="1" s="1"/>
  <c r="I150" i="2"/>
  <c r="L8" i="1" s="1"/>
  <c r="J150" i="2"/>
  <c r="M8" i="1" s="1"/>
  <c r="H150" i="2"/>
  <c r="K8" i="1" s="1"/>
  <c r="F154" i="2"/>
  <c r="F153" i="2"/>
  <c r="F152" i="2"/>
  <c r="F151" i="2"/>
  <c r="F150" i="2"/>
  <c r="M25" i="1" l="1"/>
  <c r="M24" i="1"/>
  <c r="H112" i="2"/>
  <c r="I83" i="2"/>
  <c r="I155" i="2" s="1"/>
  <c r="L13" i="1" s="1"/>
  <c r="I164" i="2"/>
  <c r="L22" i="1" s="1"/>
  <c r="I163" i="2"/>
  <c r="L21" i="1" s="1"/>
  <c r="H164" i="2"/>
  <c r="K22" i="1" s="1"/>
  <c r="H163" i="2"/>
  <c r="K21" i="1" s="1"/>
  <c r="H155" i="2" l="1"/>
  <c r="K13" i="1" s="1"/>
  <c r="I120" i="2"/>
  <c r="I158" i="2" s="1"/>
  <c r="L15" i="1" s="1"/>
  <c r="L24" i="1" s="1"/>
  <c r="H120" i="2"/>
  <c r="H158" i="2" s="1"/>
  <c r="K15" i="1" s="1"/>
  <c r="L25" i="1" l="1"/>
  <c r="K24" i="1"/>
  <c r="K25" i="1"/>
</calcChain>
</file>

<file path=xl/sharedStrings.xml><?xml version="1.0" encoding="utf-8"?>
<sst xmlns="http://schemas.openxmlformats.org/spreadsheetml/2006/main" count="2014" uniqueCount="131">
  <si>
    <t>Typology</t>
  </si>
  <si>
    <t>Application</t>
  </si>
  <si>
    <t>Public transport</t>
  </si>
  <si>
    <t>Combine tram and bus infrastructure</t>
  </si>
  <si>
    <t>Larger tram and bus vehicles up to max. 20% increase</t>
  </si>
  <si>
    <t>Higher frequency tram and bus services up to max. 20% increase of tram and bus stop service.</t>
  </si>
  <si>
    <t>Modification of tram and bus routes to connect to P&amp;R</t>
  </si>
  <si>
    <t>Private transport</t>
  </si>
  <si>
    <t xml:space="preserve">Parking zone policy </t>
  </si>
  <si>
    <t xml:space="preserve">P&amp;R </t>
  </si>
  <si>
    <t>Traffic management</t>
  </si>
  <si>
    <t>Flex working</t>
  </si>
  <si>
    <t>Promotion of public transport (employers paying for public transport)</t>
  </si>
  <si>
    <t>Mixed use planning</t>
  </si>
  <si>
    <t>Vissim output</t>
  </si>
  <si>
    <t>Origin</t>
  </si>
  <si>
    <t>Destination</t>
  </si>
  <si>
    <t>Impact without measure</t>
  </si>
  <si>
    <t>Impact with measure</t>
  </si>
  <si>
    <t>Slow modes</t>
  </si>
  <si>
    <t>AS IS situation</t>
  </si>
  <si>
    <t>TO BE situation</t>
  </si>
  <si>
    <t>Available parking areas</t>
  </si>
  <si>
    <t>car occupancy (pp/car)</t>
  </si>
  <si>
    <t>Percentage of people who will shift from car to public transport with strict parking policy</t>
  </si>
  <si>
    <t>Percentage of cars parked outsite parking areas (%)</t>
  </si>
  <si>
    <t>Total pp by car</t>
  </si>
  <si>
    <t>People who shift from car to public transport</t>
  </si>
  <si>
    <t>Comments</t>
  </si>
  <si>
    <t>Assumption</t>
  </si>
  <si>
    <t>If measure 6 is N</t>
  </si>
  <si>
    <t>If measure 6 is Y</t>
  </si>
  <si>
    <t>Y/N</t>
  </si>
  <si>
    <t>Results for IDSS</t>
  </si>
  <si>
    <t>Percentage of people who shift from car to public transport</t>
  </si>
  <si>
    <t>Average occupancy offices (pp/m2)</t>
  </si>
  <si>
    <t>Percentage of floor area office buildings participating in flexworking</t>
  </si>
  <si>
    <t>Days per week that employees work from home</t>
  </si>
  <si>
    <t>Total employees of the area</t>
  </si>
  <si>
    <t>People who travel less</t>
  </si>
  <si>
    <t>Percentage of people who travel less</t>
  </si>
  <si>
    <t>Percentage of office travellers of total site travellers</t>
  </si>
  <si>
    <t>Total travellers in case study area</t>
  </si>
  <si>
    <t>Building information</t>
  </si>
  <si>
    <t>Function</t>
  </si>
  <si>
    <t>Total Floor area (m2)</t>
  </si>
  <si>
    <t>Occupancy (people/m2)</t>
  </si>
  <si>
    <t>Total occupancy</t>
  </si>
  <si>
    <t>Housing</t>
  </si>
  <si>
    <t>Offices</t>
  </si>
  <si>
    <t>x</t>
  </si>
  <si>
    <t>Modal split</t>
  </si>
  <si>
    <t>AS IS</t>
  </si>
  <si>
    <t>TO BE</t>
  </si>
  <si>
    <t>Modal split potential</t>
  </si>
  <si>
    <t>Optimisation of bus routes</t>
  </si>
  <si>
    <t>OUTPUT</t>
  </si>
  <si>
    <t>Measures</t>
  </si>
  <si>
    <t>Retail</t>
  </si>
  <si>
    <t>Other</t>
  </si>
  <si>
    <t>Graphs</t>
  </si>
  <si>
    <t>Total Floor area source</t>
  </si>
  <si>
    <t>Occupancy source</t>
  </si>
  <si>
    <t>Industrial</t>
  </si>
  <si>
    <t>Openstreetmap (Warsaw dataset)</t>
  </si>
  <si>
    <t>Parking area</t>
  </si>
  <si>
    <t>Office space floor area</t>
  </si>
  <si>
    <t>N</t>
  </si>
  <si>
    <t>Variant 1</t>
  </si>
  <si>
    <t>Variant 2</t>
  </si>
  <si>
    <t>Variant 3</t>
  </si>
  <si>
    <t>Source</t>
  </si>
  <si>
    <t>Vissim</t>
  </si>
  <si>
    <t>user defined</t>
  </si>
  <si>
    <t>Alternatives</t>
  </si>
  <si>
    <t>Improved public transport</t>
  </si>
  <si>
    <t>Reduced private transport</t>
  </si>
  <si>
    <t>Improved traffic management</t>
  </si>
  <si>
    <r>
      <rPr>
        <b/>
        <sz val="20"/>
        <color theme="1"/>
        <rFont val="Calibri"/>
        <family val="2"/>
        <scheme val="minor"/>
      </rPr>
      <t>District</t>
    </r>
    <r>
      <rPr>
        <sz val="20"/>
        <color theme="1"/>
        <rFont val="Calibri"/>
        <family val="2"/>
        <scheme val="minor"/>
      </rPr>
      <t xml:space="preserve"> properties and </t>
    </r>
    <r>
      <rPr>
        <b/>
        <sz val="20"/>
        <color theme="1"/>
        <rFont val="Calibri"/>
        <family val="2"/>
        <scheme val="minor"/>
      </rPr>
      <t>module</t>
    </r>
    <r>
      <rPr>
        <sz val="20"/>
        <color theme="1"/>
        <rFont val="Calibri"/>
        <family val="2"/>
        <scheme val="minor"/>
      </rPr>
      <t xml:space="preserve"> settings</t>
    </r>
  </si>
  <si>
    <t>Name</t>
  </si>
  <si>
    <t>Type</t>
  </si>
  <si>
    <t>Unit</t>
  </si>
  <si>
    <t>Range / Possible values</t>
  </si>
  <si>
    <t>Applicable to district</t>
  </si>
  <si>
    <t>Decimal</t>
  </si>
  <si>
    <t>%</t>
  </si>
  <si>
    <t>Modal split - origin - Private transport</t>
  </si>
  <si>
    <t>Modal split - origin - Public transport</t>
  </si>
  <si>
    <t>Modal split - origin - Slow modes</t>
  </si>
  <si>
    <t>Modal split - destination - Private transport</t>
  </si>
  <si>
    <t>Modal split - destination - Public transport</t>
  </si>
  <si>
    <t>Modal split - destination - Slow modes</t>
  </si>
  <si>
    <t>Optionnal</t>
  </si>
  <si>
    <t>Below inputs required in all cases</t>
  </si>
  <si>
    <t>[0 inf]</t>
  </si>
  <si>
    <t>m2</t>
  </si>
  <si>
    <t>[0 100]</t>
  </si>
  <si>
    <t>Occupancy - Housing</t>
  </si>
  <si>
    <t>Occupancy - Offices</t>
  </si>
  <si>
    <t>Occupancy - Retail</t>
  </si>
  <si>
    <t>Occupancy - Industrial</t>
  </si>
  <si>
    <t>Occupancy -  Other</t>
  </si>
  <si>
    <t>Occupancy - Parking area</t>
  </si>
  <si>
    <t>pp/m2</t>
  </si>
  <si>
    <t>[0 5]</t>
  </si>
  <si>
    <t>Total Floor area - Housing</t>
  </si>
  <si>
    <t>Total Floor area - Offices</t>
  </si>
  <si>
    <t>Total Floor area - Retail</t>
  </si>
  <si>
    <t>Total Floor area - Industrial</t>
  </si>
  <si>
    <t>Total Floor area - Other</t>
  </si>
  <si>
    <t>Total Floor area - Parking area</t>
  </si>
  <si>
    <t>Impact on private transport</t>
  </si>
  <si>
    <t>Impact on public transport</t>
  </si>
  <si>
    <t>Impact on slow modes</t>
  </si>
  <si>
    <t>Optimisation of bus route</t>
  </si>
  <si>
    <t>Below inputs required if this measure is switched on</t>
  </si>
  <si>
    <t>pp/car</t>
  </si>
  <si>
    <t>0. Applicable to district/module settings</t>
  </si>
  <si>
    <t>01. Combine tram and bus infrastructure</t>
  </si>
  <si>
    <t>02. Larger tram and bus vehicles up to max. 20% increase</t>
  </si>
  <si>
    <t>03. Higher frequency tram and bus services up to max. 20% increase of tram and bus stop service.</t>
  </si>
  <si>
    <t>04. Optimisation of bus route</t>
  </si>
  <si>
    <t>05. Modification of tram and bus routes to connect to P&amp;R</t>
  </si>
  <si>
    <t xml:space="preserve">06. Parking zone policy </t>
  </si>
  <si>
    <t xml:space="preserve">07. P&amp;R </t>
  </si>
  <si>
    <t>08. Flex working</t>
  </si>
  <si>
    <t>09. Promotion of public transport (employers paying for public transport)</t>
  </si>
  <si>
    <t>10. Mixed use planning</t>
  </si>
  <si>
    <t>days</t>
  </si>
  <si>
    <t>[0 7]</t>
  </si>
  <si>
    <t>User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</si>
</sst>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933C"/>
        <bgColor rgb="FF9BBB5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2" fontId="0" fillId="2" borderId="0" xfId="0" applyNumberFormat="1" applyFill="1"/>
    <xf numFmtId="0" fontId="0" fillId="0" borderId="0" xfId="0" applyFill="1"/>
    <xf numFmtId="0" fontId="2" fillId="0" borderId="0" xfId="3" applyFill="1" applyAlignment="1">
      <alignment wrapText="1"/>
    </xf>
    <xf numFmtId="0" fontId="2" fillId="0" borderId="0" xfId="3" applyFill="1" applyBorder="1" applyAlignment="1">
      <alignment wrapText="1"/>
    </xf>
    <xf numFmtId="0" fontId="0" fillId="0" borderId="0" xfId="0" applyBorder="1" applyAlignment="1">
      <alignment horizontal="left"/>
    </xf>
    <xf numFmtId="165" fontId="2" fillId="0" borderId="0" xfId="3" applyNumberFormat="1" applyFill="1" applyBorder="1" applyAlignment="1"/>
    <xf numFmtId="165" fontId="0" fillId="0" borderId="0" xfId="2" applyNumberFormat="1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7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7" fontId="0" fillId="0" borderId="0" xfId="0" applyNumberFormat="1"/>
    <xf numFmtId="0" fontId="0" fillId="0" borderId="1" xfId="0" applyNumberFormat="1" applyBorder="1" applyAlignment="1">
      <alignment vertical="top"/>
    </xf>
    <xf numFmtId="0" fontId="0" fillId="0" borderId="1" xfId="0" applyNumberFormat="1" applyBorder="1"/>
    <xf numFmtId="0" fontId="0" fillId="0" borderId="0" xfId="0" applyNumberFormat="1" applyAlignment="1">
      <alignment vertical="top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2" fillId="0" borderId="0" xfId="3" applyNumberFormat="1" applyFill="1" applyAlignment="1">
      <alignment wrapText="1"/>
    </xf>
    <xf numFmtId="0" fontId="0" fillId="2" borderId="0" xfId="0" applyNumberFormat="1" applyFill="1"/>
    <xf numFmtId="0" fontId="0" fillId="2" borderId="0" xfId="2" applyNumberFormat="1" applyFont="1" applyFill="1"/>
    <xf numFmtId="0" fontId="0" fillId="0" borderId="0" xfId="0" applyNumberFormat="1" applyAlignment="1">
      <alignment horizontal="left" vertical="top"/>
    </xf>
    <xf numFmtId="0" fontId="6" fillId="5" borderId="0" xfId="0" applyNumberFormat="1" applyFont="1" applyFill="1" applyBorder="1"/>
    <xf numFmtId="0" fontId="0" fillId="0" borderId="0" xfId="0" applyNumberFormat="1" applyAlignment="1">
      <alignment wrapText="1"/>
    </xf>
    <xf numFmtId="0" fontId="0" fillId="2" borderId="0" xfId="2" applyNumberFormat="1" applyFont="1" applyFill="1" applyAlignment="1"/>
    <xf numFmtId="0" fontId="0" fillId="0" borderId="0" xfId="2" applyNumberFormat="1" applyFont="1" applyFill="1" applyAlignment="1"/>
    <xf numFmtId="0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1" applyNumberFormat="1" applyFont="1" applyFill="1" applyAlignment="1">
      <alignment horizontal="left" indent="2"/>
    </xf>
    <xf numFmtId="0" fontId="2" fillId="0" borderId="0" xfId="3" applyNumberFormat="1"/>
    <xf numFmtId="0" fontId="0" fillId="0" borderId="0" xfId="1" applyNumberFormat="1" applyFont="1" applyFill="1"/>
    <xf numFmtId="0" fontId="0" fillId="0" borderId="0" xfId="2" applyNumberFormat="1" applyFont="1" applyFill="1"/>
    <xf numFmtId="0" fontId="0" fillId="0" borderId="0" xfId="2" applyNumberFormat="1" applyFont="1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 vertical="top" wrapText="1"/>
    </xf>
    <xf numFmtId="0" fontId="2" fillId="0" borderId="0" xfId="3" applyNumberFormat="1" applyFill="1" applyBorder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2" applyNumberFormat="1" applyFont="1" applyFill="1" applyAlignment="1">
      <alignment vertical="top"/>
    </xf>
    <xf numFmtId="0" fontId="0" fillId="2" borderId="0" xfId="1" applyNumberFormat="1" applyFont="1" applyFill="1" applyAlignment="1">
      <alignment horizontal="left" indent="2"/>
    </xf>
    <xf numFmtId="0" fontId="0" fillId="2" borderId="0" xfId="2" applyNumberFormat="1" applyFont="1" applyFill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0" xfId="0" applyNumberFormat="1" applyBorder="1" applyAlignment="1"/>
    <xf numFmtId="0" fontId="0" fillId="0" borderId="0" xfId="0" applyNumberFormat="1" applyBorder="1" applyAlignment="1">
      <alignment wrapText="1"/>
    </xf>
    <xf numFmtId="0" fontId="0" fillId="0" borderId="6" xfId="0" applyNumberFormat="1" applyBorder="1" applyAlignment="1"/>
    <xf numFmtId="0" fontId="0" fillId="0" borderId="5" xfId="0" applyNumberFormat="1" applyBorder="1" applyAlignment="1">
      <alignment horizontal="left" vertical="top"/>
    </xf>
    <xf numFmtId="0" fontId="2" fillId="0" borderId="0" xfId="3" applyNumberFormat="1" applyFill="1" applyBorder="1" applyAlignment="1">
      <alignment wrapText="1"/>
    </xf>
    <xf numFmtId="0" fontId="0" fillId="0" borderId="0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3" borderId="0" xfId="2" applyNumberFormat="1" applyFont="1" applyFill="1" applyBorder="1" applyAlignment="1"/>
    <xf numFmtId="0" fontId="0" fillId="0" borderId="0" xfId="2" applyNumberFormat="1" applyFont="1" applyFill="1" applyBorder="1" applyAlignment="1"/>
    <xf numFmtId="0" fontId="0" fillId="3" borderId="6" xfId="2" applyNumberFormat="1" applyFont="1" applyFill="1" applyBorder="1" applyAlignment="1"/>
    <xf numFmtId="0" fontId="0" fillId="0" borderId="7" xfId="0" applyNumberFormat="1" applyBorder="1" applyAlignment="1">
      <alignment horizontal="left" vertical="top"/>
    </xf>
    <xf numFmtId="0" fontId="0" fillId="0" borderId="8" xfId="0" applyNumberFormat="1" applyBorder="1" applyAlignment="1">
      <alignment horizontal="left" vertical="top"/>
    </xf>
    <xf numFmtId="0" fontId="0" fillId="0" borderId="8" xfId="0" applyNumberFormat="1" applyBorder="1" applyAlignment="1">
      <alignment horizontal="left" vertical="top" wrapText="1"/>
    </xf>
    <xf numFmtId="0" fontId="0" fillId="3" borderId="8" xfId="2" applyNumberFormat="1" applyFont="1" applyFill="1" applyBorder="1" applyAlignment="1"/>
    <xf numFmtId="0" fontId="0" fillId="0" borderId="8" xfId="2" applyNumberFormat="1" applyFont="1" applyFill="1" applyBorder="1" applyAlignment="1"/>
    <xf numFmtId="0" fontId="0" fillId="3" borderId="9" xfId="2" applyNumberFormat="1" applyFont="1" applyFill="1" applyBorder="1" applyAlignment="1"/>
    <xf numFmtId="0" fontId="0" fillId="0" borderId="0" xfId="1" applyNumberFormat="1" applyFont="1" applyFill="1" applyAlignment="1"/>
    <xf numFmtId="0" fontId="0" fillId="0" borderId="0" xfId="0" applyNumberFormat="1" applyAlignment="1"/>
    <xf numFmtId="166" fontId="0" fillId="2" borderId="0" xfId="1" applyNumberFormat="1" applyFont="1" applyFill="1"/>
    <xf numFmtId="2" fontId="0" fillId="2" borderId="0" xfId="0" applyNumberFormat="1" applyFill="1"/>
    <xf numFmtId="2" fontId="0" fillId="0" borderId="0" xfId="1" applyNumberFormat="1" applyFont="1" applyFill="1" applyAlignment="1"/>
    <xf numFmtId="0" fontId="3" fillId="4" borderId="0" xfId="0" applyFont="1" applyFill="1" applyAlignment="1">
      <alignment horizontal="center" vertical="top" wrapText="1"/>
    </xf>
  </cellXfs>
  <cellStyles count="4">
    <cellStyle name="Förklarande text" xfId="3" builtinId="53"/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 Is Existing situation -</a:t>
            </a:r>
            <a:r>
              <a:rPr lang="en-GB" baseline="0"/>
              <a:t> Origin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Measures!$K$7:$M$7</c:f>
              <c:strCache>
                <c:ptCount val="3"/>
                <c:pt idx="0">
                  <c:v>Private transport</c:v>
                </c:pt>
                <c:pt idx="1">
                  <c:v>Public transport</c:v>
                </c:pt>
                <c:pt idx="2">
                  <c:v>Slow modes</c:v>
                </c:pt>
              </c:strCache>
            </c:strRef>
          </c:cat>
          <c:val>
            <c:numRef>
              <c:f>Measures!$K$21:$M$21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 Is Existing situation -</a:t>
            </a:r>
            <a:r>
              <a:rPr lang="en-GB" baseline="0"/>
              <a:t> Destination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Measures!$K$7:$M$7</c:f>
              <c:strCache>
                <c:ptCount val="3"/>
                <c:pt idx="0">
                  <c:v>Private transport</c:v>
                </c:pt>
                <c:pt idx="1">
                  <c:v>Public transport</c:v>
                </c:pt>
                <c:pt idx="2">
                  <c:v>Slow modes</c:v>
                </c:pt>
              </c:strCache>
            </c:strRef>
          </c:cat>
          <c:val>
            <c:numRef>
              <c:f>Measures!$K$22:$M$22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 Be Potential -</a:t>
            </a:r>
            <a:r>
              <a:rPr lang="en-GB" baseline="0"/>
              <a:t> Origin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Measures!$K$7:$M$7</c:f>
              <c:strCache>
                <c:ptCount val="3"/>
                <c:pt idx="0">
                  <c:v>Private transport</c:v>
                </c:pt>
                <c:pt idx="1">
                  <c:v>Public transport</c:v>
                </c:pt>
                <c:pt idx="2">
                  <c:v>Slow modes</c:v>
                </c:pt>
              </c:strCache>
            </c:strRef>
          </c:cat>
          <c:val>
            <c:numRef>
              <c:f>Measures!$K$24:$M$24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 Be Potential -</a:t>
            </a:r>
            <a:r>
              <a:rPr lang="en-GB" baseline="0"/>
              <a:t> Destination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Measures!$K$7:$M$7</c:f>
              <c:strCache>
                <c:ptCount val="3"/>
                <c:pt idx="0">
                  <c:v>Private transport</c:v>
                </c:pt>
                <c:pt idx="1">
                  <c:v>Public transport</c:v>
                </c:pt>
                <c:pt idx="2">
                  <c:v>Slow modes</c:v>
                </c:pt>
              </c:strCache>
            </c:strRef>
          </c:cat>
          <c:val>
            <c:numRef>
              <c:f>Measures!$K$25:$M$25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6</xdr:row>
      <xdr:rowOff>31749</xdr:rowOff>
    </xdr:from>
    <xdr:to>
      <xdr:col>19</xdr:col>
      <xdr:colOff>330200</xdr:colOff>
      <xdr:row>15</xdr:row>
      <xdr:rowOff>107949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15</xdr:row>
      <xdr:rowOff>241300</xdr:rowOff>
    </xdr:from>
    <xdr:to>
      <xdr:col>19</xdr:col>
      <xdr:colOff>317500</xdr:colOff>
      <xdr:row>28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482600</xdr:colOff>
      <xdr:row>6</xdr:row>
      <xdr:rowOff>25400</xdr:rowOff>
    </xdr:from>
    <xdr:to>
      <xdr:col>25</xdr:col>
      <xdr:colOff>139700</xdr:colOff>
      <xdr:row>15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15</xdr:row>
      <xdr:rowOff>254000</xdr:rowOff>
    </xdr:from>
    <xdr:to>
      <xdr:col>25</xdr:col>
      <xdr:colOff>152400</xdr:colOff>
      <xdr:row>28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="75" zoomScaleNormal="75" workbookViewId="0">
      <selection activeCell="E15" sqref="E15"/>
    </sheetView>
  </sheetViews>
  <sheetFormatPr defaultRowHeight="15" x14ac:dyDescent="0.25"/>
  <cols>
    <col min="1" max="1" width="23.28515625" customWidth="1"/>
    <col min="2" max="2" width="50.5703125" bestFit="1" customWidth="1"/>
    <col min="3" max="5" width="20.7109375" customWidth="1"/>
    <col min="6" max="6" width="47.85546875" bestFit="1" customWidth="1"/>
    <col min="7" max="8" width="20.7109375" customWidth="1"/>
  </cols>
  <sheetData>
    <row r="1" spans="1:7" x14ac:dyDescent="0.25">
      <c r="B1" s="12" t="s">
        <v>79</v>
      </c>
      <c r="C1" s="13" t="s">
        <v>80</v>
      </c>
      <c r="D1" s="13" t="s">
        <v>81</v>
      </c>
      <c r="E1" s="12" t="s">
        <v>92</v>
      </c>
      <c r="F1" s="21" t="s">
        <v>28</v>
      </c>
      <c r="G1" s="13" t="s">
        <v>82</v>
      </c>
    </row>
    <row r="2" spans="1:7" ht="15" customHeight="1" x14ac:dyDescent="0.25">
      <c r="A2" s="88" t="s">
        <v>78</v>
      </c>
      <c r="B2" s="15" t="s">
        <v>117</v>
      </c>
      <c r="C2" s="16"/>
      <c r="D2" s="16"/>
      <c r="E2" s="15"/>
      <c r="F2" s="22" t="s">
        <v>93</v>
      </c>
      <c r="G2" s="18"/>
    </row>
    <row r="3" spans="1:7" ht="15" customHeight="1" x14ac:dyDescent="0.25">
      <c r="A3" s="88"/>
      <c r="B3" s="14" t="s">
        <v>86</v>
      </c>
      <c r="C3" s="19" t="s">
        <v>84</v>
      </c>
      <c r="D3" s="19" t="s">
        <v>85</v>
      </c>
      <c r="E3" s="12"/>
      <c r="F3" s="7" t="s">
        <v>72</v>
      </c>
      <c r="G3" s="21" t="s">
        <v>96</v>
      </c>
    </row>
    <row r="4" spans="1:7" ht="15" customHeight="1" x14ac:dyDescent="0.25">
      <c r="A4" s="88"/>
      <c r="B4" s="14" t="s">
        <v>87</v>
      </c>
      <c r="C4" s="19" t="s">
        <v>84</v>
      </c>
      <c r="D4" s="19" t="s">
        <v>85</v>
      </c>
      <c r="E4" s="12"/>
      <c r="F4" s="7" t="s">
        <v>72</v>
      </c>
      <c r="G4" s="21" t="s">
        <v>96</v>
      </c>
    </row>
    <row r="5" spans="1:7" ht="15" customHeight="1" x14ac:dyDescent="0.25">
      <c r="A5" s="88"/>
      <c r="B5" s="14" t="s">
        <v>88</v>
      </c>
      <c r="C5" s="19" t="s">
        <v>84</v>
      </c>
      <c r="D5" s="19" t="s">
        <v>85</v>
      </c>
      <c r="E5" s="12"/>
      <c r="F5" s="7" t="s">
        <v>29</v>
      </c>
      <c r="G5" s="21" t="s">
        <v>96</v>
      </c>
    </row>
    <row r="6" spans="1:7" ht="15" customHeight="1" x14ac:dyDescent="0.25">
      <c r="A6" s="88"/>
      <c r="B6" s="14" t="s">
        <v>89</v>
      </c>
      <c r="C6" s="19" t="s">
        <v>84</v>
      </c>
      <c r="D6" s="19" t="s">
        <v>85</v>
      </c>
      <c r="E6" s="12"/>
      <c r="F6" s="7" t="s">
        <v>72</v>
      </c>
      <c r="G6" s="21" t="s">
        <v>96</v>
      </c>
    </row>
    <row r="7" spans="1:7" ht="15" customHeight="1" x14ac:dyDescent="0.25">
      <c r="A7" s="88"/>
      <c r="B7" s="14" t="s">
        <v>90</v>
      </c>
      <c r="C7" s="19" t="s">
        <v>84</v>
      </c>
      <c r="D7" s="19" t="s">
        <v>85</v>
      </c>
      <c r="E7" s="12"/>
      <c r="F7" s="7" t="s">
        <v>72</v>
      </c>
      <c r="G7" s="21" t="s">
        <v>96</v>
      </c>
    </row>
    <row r="8" spans="1:7" ht="15" customHeight="1" x14ac:dyDescent="0.25">
      <c r="A8" s="88"/>
      <c r="B8" s="14" t="s">
        <v>91</v>
      </c>
      <c r="C8" s="19" t="s">
        <v>84</v>
      </c>
      <c r="D8" s="19" t="s">
        <v>85</v>
      </c>
      <c r="E8" s="12"/>
      <c r="F8" s="7" t="s">
        <v>29</v>
      </c>
      <c r="G8" s="21" t="s">
        <v>96</v>
      </c>
    </row>
    <row r="9" spans="1:7" ht="15" customHeight="1" x14ac:dyDescent="0.25">
      <c r="A9" s="88"/>
      <c r="B9" s="23" t="s">
        <v>105</v>
      </c>
      <c r="C9" s="19" t="s">
        <v>84</v>
      </c>
      <c r="D9" s="24" t="s">
        <v>95</v>
      </c>
      <c r="E9" s="12"/>
      <c r="F9" s="7" t="s">
        <v>64</v>
      </c>
      <c r="G9" s="20" t="s">
        <v>94</v>
      </c>
    </row>
    <row r="10" spans="1:7" ht="15" customHeight="1" x14ac:dyDescent="0.25">
      <c r="A10" s="88"/>
      <c r="B10" s="23" t="s">
        <v>106</v>
      </c>
      <c r="C10" s="19" t="s">
        <v>84</v>
      </c>
      <c r="D10" s="24" t="s">
        <v>95</v>
      </c>
      <c r="E10" s="12"/>
      <c r="F10" s="7" t="s">
        <v>64</v>
      </c>
      <c r="G10" s="20" t="s">
        <v>94</v>
      </c>
    </row>
    <row r="11" spans="1:7" ht="15" customHeight="1" x14ac:dyDescent="0.25">
      <c r="A11" s="88"/>
      <c r="B11" s="23" t="s">
        <v>107</v>
      </c>
      <c r="C11" s="19" t="s">
        <v>84</v>
      </c>
      <c r="D11" s="24" t="s">
        <v>95</v>
      </c>
      <c r="E11" s="12"/>
      <c r="F11" s="7" t="s">
        <v>64</v>
      </c>
      <c r="G11" s="20" t="s">
        <v>94</v>
      </c>
    </row>
    <row r="12" spans="1:7" ht="15" customHeight="1" x14ac:dyDescent="0.25">
      <c r="A12" s="88"/>
      <c r="B12" s="23" t="s">
        <v>108</v>
      </c>
      <c r="C12" s="19" t="s">
        <v>84</v>
      </c>
      <c r="D12" s="24" t="s">
        <v>95</v>
      </c>
      <c r="E12" s="12"/>
      <c r="F12" s="7" t="s">
        <v>64</v>
      </c>
      <c r="G12" s="20" t="s">
        <v>94</v>
      </c>
    </row>
    <row r="13" spans="1:7" ht="15" customHeight="1" x14ac:dyDescent="0.25">
      <c r="A13" s="88"/>
      <c r="B13" s="23" t="s">
        <v>109</v>
      </c>
      <c r="C13" s="19" t="s">
        <v>84</v>
      </c>
      <c r="D13" s="24" t="s">
        <v>95</v>
      </c>
      <c r="E13" s="12"/>
      <c r="F13" s="7" t="s">
        <v>64</v>
      </c>
      <c r="G13" s="20" t="s">
        <v>94</v>
      </c>
    </row>
    <row r="14" spans="1:7" ht="15" customHeight="1" x14ac:dyDescent="0.25">
      <c r="A14" s="88"/>
      <c r="B14" s="23" t="s">
        <v>110</v>
      </c>
      <c r="C14" s="19" t="s">
        <v>84</v>
      </c>
      <c r="D14" s="24" t="s">
        <v>95</v>
      </c>
      <c r="E14" s="12"/>
      <c r="F14" s="7" t="s">
        <v>29</v>
      </c>
      <c r="G14" s="20" t="s">
        <v>94</v>
      </c>
    </row>
    <row r="15" spans="1:7" ht="15" customHeight="1" x14ac:dyDescent="0.25">
      <c r="A15" s="88"/>
      <c r="B15" s="23" t="s">
        <v>97</v>
      </c>
      <c r="C15" s="19" t="s">
        <v>84</v>
      </c>
      <c r="D15" s="24" t="s">
        <v>103</v>
      </c>
      <c r="E15" s="12"/>
      <c r="F15" s="7" t="s">
        <v>29</v>
      </c>
      <c r="G15" s="20" t="s">
        <v>104</v>
      </c>
    </row>
    <row r="16" spans="1:7" ht="15" customHeight="1" x14ac:dyDescent="0.25">
      <c r="A16" s="88"/>
      <c r="B16" s="23" t="s">
        <v>98</v>
      </c>
      <c r="C16" s="19" t="s">
        <v>84</v>
      </c>
      <c r="D16" s="24" t="s">
        <v>103</v>
      </c>
      <c r="E16" s="12"/>
      <c r="F16" s="7" t="s">
        <v>29</v>
      </c>
      <c r="G16" s="20" t="s">
        <v>104</v>
      </c>
    </row>
    <row r="17" spans="1:7" x14ac:dyDescent="0.25">
      <c r="A17" s="88"/>
      <c r="B17" s="23" t="s">
        <v>99</v>
      </c>
      <c r="C17" s="19" t="s">
        <v>84</v>
      </c>
      <c r="D17" s="24" t="s">
        <v>103</v>
      </c>
      <c r="E17" s="12"/>
      <c r="F17" s="7" t="s">
        <v>29</v>
      </c>
      <c r="G17" s="20" t="s">
        <v>104</v>
      </c>
    </row>
    <row r="18" spans="1:7" x14ac:dyDescent="0.25">
      <c r="A18" s="88"/>
      <c r="B18" s="23" t="s">
        <v>100</v>
      </c>
      <c r="C18" s="19" t="s">
        <v>84</v>
      </c>
      <c r="D18" s="24" t="s">
        <v>103</v>
      </c>
      <c r="E18" s="12"/>
      <c r="F18" s="7" t="s">
        <v>29</v>
      </c>
      <c r="G18" s="20" t="s">
        <v>104</v>
      </c>
    </row>
    <row r="19" spans="1:7" x14ac:dyDescent="0.25">
      <c r="A19" s="88"/>
      <c r="B19" s="23" t="s">
        <v>101</v>
      </c>
      <c r="C19" s="19" t="s">
        <v>84</v>
      </c>
      <c r="D19" s="24" t="s">
        <v>103</v>
      </c>
      <c r="E19" s="12"/>
      <c r="F19" s="7" t="s">
        <v>29</v>
      </c>
      <c r="G19" s="20" t="s">
        <v>104</v>
      </c>
    </row>
    <row r="20" spans="1:7" x14ac:dyDescent="0.25">
      <c r="A20" s="88"/>
      <c r="B20" s="23" t="s">
        <v>102</v>
      </c>
      <c r="C20" s="19" t="s">
        <v>84</v>
      </c>
      <c r="D20" s="24" t="s">
        <v>103</v>
      </c>
      <c r="E20" s="12"/>
      <c r="F20" s="7" t="s">
        <v>29</v>
      </c>
      <c r="G20" s="20" t="s">
        <v>104</v>
      </c>
    </row>
    <row r="21" spans="1:7" x14ac:dyDescent="0.25">
      <c r="A21" s="88"/>
      <c r="B21" s="15" t="s">
        <v>118</v>
      </c>
      <c r="C21" s="25"/>
      <c r="D21" s="25"/>
      <c r="E21" s="26"/>
      <c r="F21" s="22" t="s">
        <v>115</v>
      </c>
      <c r="G21" s="26"/>
    </row>
    <row r="22" spans="1:7" x14ac:dyDescent="0.25">
      <c r="A22" s="88"/>
      <c r="B22" s="3" t="s">
        <v>17</v>
      </c>
      <c r="C22" s="19" t="s">
        <v>84</v>
      </c>
      <c r="D22" s="19" t="s">
        <v>85</v>
      </c>
      <c r="F22" s="7" t="s">
        <v>29</v>
      </c>
      <c r="G22" s="21" t="s">
        <v>96</v>
      </c>
    </row>
    <row r="23" spans="1:7" x14ac:dyDescent="0.25">
      <c r="A23" s="88"/>
      <c r="B23" s="4" t="s">
        <v>111</v>
      </c>
      <c r="C23" s="19" t="s">
        <v>84</v>
      </c>
      <c r="D23" s="19" t="s">
        <v>85</v>
      </c>
      <c r="F23" s="7" t="s">
        <v>29</v>
      </c>
      <c r="G23" s="21" t="s">
        <v>96</v>
      </c>
    </row>
    <row r="24" spans="1:7" x14ac:dyDescent="0.25">
      <c r="A24" s="88"/>
      <c r="B24" s="4" t="s">
        <v>112</v>
      </c>
      <c r="C24" s="19" t="s">
        <v>84</v>
      </c>
      <c r="D24" s="19" t="s">
        <v>85</v>
      </c>
      <c r="F24" s="7" t="s">
        <v>29</v>
      </c>
      <c r="G24" s="21" t="s">
        <v>96</v>
      </c>
    </row>
    <row r="25" spans="1:7" x14ac:dyDescent="0.25">
      <c r="A25" s="88"/>
      <c r="B25" t="s">
        <v>113</v>
      </c>
      <c r="C25" s="19" t="s">
        <v>84</v>
      </c>
      <c r="D25" s="19" t="s">
        <v>85</v>
      </c>
      <c r="F25" s="7" t="s">
        <v>29</v>
      </c>
      <c r="G25" s="21" t="s">
        <v>96</v>
      </c>
    </row>
    <row r="26" spans="1:7" x14ac:dyDescent="0.25">
      <c r="A26" s="88"/>
      <c r="B26" s="15" t="s">
        <v>119</v>
      </c>
      <c r="C26" s="25"/>
      <c r="D26" s="25"/>
      <c r="E26" s="26"/>
      <c r="F26" s="22" t="s">
        <v>115</v>
      </c>
      <c r="G26" s="26"/>
    </row>
    <row r="27" spans="1:7" x14ac:dyDescent="0.25">
      <c r="A27" s="88"/>
      <c r="B27" s="3" t="s">
        <v>17</v>
      </c>
      <c r="C27" s="19" t="s">
        <v>84</v>
      </c>
      <c r="D27" s="19" t="s">
        <v>85</v>
      </c>
      <c r="F27" s="7" t="s">
        <v>29</v>
      </c>
      <c r="G27" s="21" t="s">
        <v>96</v>
      </c>
    </row>
    <row r="28" spans="1:7" x14ac:dyDescent="0.25">
      <c r="A28" s="88"/>
      <c r="B28" s="4" t="s">
        <v>111</v>
      </c>
      <c r="C28" s="19" t="s">
        <v>84</v>
      </c>
      <c r="D28" s="19" t="s">
        <v>85</v>
      </c>
      <c r="F28" s="7" t="s">
        <v>29</v>
      </c>
      <c r="G28" s="21" t="s">
        <v>96</v>
      </c>
    </row>
    <row r="29" spans="1:7" x14ac:dyDescent="0.25">
      <c r="A29" s="88"/>
      <c r="B29" s="4" t="s">
        <v>112</v>
      </c>
      <c r="C29" s="19" t="s">
        <v>84</v>
      </c>
      <c r="D29" s="19" t="s">
        <v>85</v>
      </c>
      <c r="F29" s="7" t="s">
        <v>29</v>
      </c>
      <c r="G29" s="21" t="s">
        <v>96</v>
      </c>
    </row>
    <row r="30" spans="1:7" x14ac:dyDescent="0.25">
      <c r="A30" s="88"/>
      <c r="B30" t="s">
        <v>113</v>
      </c>
      <c r="C30" s="19" t="s">
        <v>84</v>
      </c>
      <c r="D30" s="19" t="s">
        <v>85</v>
      </c>
      <c r="F30" s="7" t="s">
        <v>29</v>
      </c>
      <c r="G30" s="21" t="s">
        <v>96</v>
      </c>
    </row>
    <row r="31" spans="1:7" x14ac:dyDescent="0.25">
      <c r="A31" s="88"/>
      <c r="B31" s="15" t="s">
        <v>120</v>
      </c>
      <c r="C31" s="25"/>
      <c r="D31" s="25"/>
      <c r="E31" s="26"/>
      <c r="F31" s="22" t="s">
        <v>115</v>
      </c>
      <c r="G31" s="26"/>
    </row>
    <row r="32" spans="1:7" x14ac:dyDescent="0.25">
      <c r="A32" s="88"/>
      <c r="B32" s="3" t="s">
        <v>17</v>
      </c>
      <c r="C32" s="19" t="s">
        <v>84</v>
      </c>
      <c r="D32" s="19" t="s">
        <v>85</v>
      </c>
      <c r="F32" s="7" t="s">
        <v>29</v>
      </c>
      <c r="G32" s="21" t="s">
        <v>96</v>
      </c>
    </row>
    <row r="33" spans="1:7" s="1" customFormat="1" x14ac:dyDescent="0.25">
      <c r="A33" s="88"/>
      <c r="B33" s="4" t="s">
        <v>111</v>
      </c>
      <c r="C33" s="27" t="s">
        <v>84</v>
      </c>
      <c r="D33" s="27" t="s">
        <v>85</v>
      </c>
      <c r="F33" s="7" t="s">
        <v>29</v>
      </c>
      <c r="G33" s="28" t="s">
        <v>96</v>
      </c>
    </row>
    <row r="34" spans="1:7" x14ac:dyDescent="0.25">
      <c r="A34" s="88"/>
      <c r="B34" s="4" t="s">
        <v>112</v>
      </c>
      <c r="C34" s="19" t="s">
        <v>84</v>
      </c>
      <c r="D34" s="19" t="s">
        <v>85</v>
      </c>
      <c r="F34" s="7" t="s">
        <v>29</v>
      </c>
      <c r="G34" s="21" t="s">
        <v>96</v>
      </c>
    </row>
    <row r="35" spans="1:7" x14ac:dyDescent="0.25">
      <c r="A35" s="88"/>
      <c r="B35" t="s">
        <v>113</v>
      </c>
      <c r="C35" s="19" t="s">
        <v>84</v>
      </c>
      <c r="D35" s="19" t="s">
        <v>85</v>
      </c>
      <c r="F35" s="7" t="s">
        <v>29</v>
      </c>
      <c r="G35" s="21" t="s">
        <v>96</v>
      </c>
    </row>
    <row r="36" spans="1:7" x14ac:dyDescent="0.25">
      <c r="A36" s="88"/>
      <c r="B36" s="15" t="s">
        <v>121</v>
      </c>
      <c r="C36" s="25"/>
      <c r="D36" s="25"/>
      <c r="E36" s="26"/>
      <c r="F36" s="22" t="s">
        <v>115</v>
      </c>
      <c r="G36" s="26"/>
    </row>
    <row r="37" spans="1:7" x14ac:dyDescent="0.25">
      <c r="A37" s="88"/>
      <c r="B37" s="3" t="s">
        <v>17</v>
      </c>
      <c r="C37" s="19" t="s">
        <v>84</v>
      </c>
      <c r="D37" s="19" t="s">
        <v>85</v>
      </c>
      <c r="F37" s="7" t="s">
        <v>29</v>
      </c>
      <c r="G37" s="21" t="s">
        <v>96</v>
      </c>
    </row>
    <row r="38" spans="1:7" x14ac:dyDescent="0.25">
      <c r="A38" s="88"/>
      <c r="B38" s="4" t="s">
        <v>111</v>
      </c>
      <c r="C38" s="19" t="s">
        <v>84</v>
      </c>
      <c r="D38" s="19" t="s">
        <v>85</v>
      </c>
      <c r="F38" s="7" t="s">
        <v>29</v>
      </c>
      <c r="G38" s="21" t="s">
        <v>96</v>
      </c>
    </row>
    <row r="39" spans="1:7" x14ac:dyDescent="0.25">
      <c r="A39" s="88"/>
      <c r="B39" s="4" t="s">
        <v>112</v>
      </c>
      <c r="C39" s="19" t="s">
        <v>84</v>
      </c>
      <c r="D39" s="19" t="s">
        <v>85</v>
      </c>
      <c r="F39" s="7" t="s">
        <v>29</v>
      </c>
      <c r="G39" s="21" t="s">
        <v>96</v>
      </c>
    </row>
    <row r="40" spans="1:7" x14ac:dyDescent="0.25">
      <c r="A40" s="88"/>
      <c r="B40" t="s">
        <v>113</v>
      </c>
      <c r="C40" s="19" t="s">
        <v>84</v>
      </c>
      <c r="D40" s="19" t="s">
        <v>85</v>
      </c>
      <c r="F40" s="7" t="s">
        <v>29</v>
      </c>
      <c r="G40" s="21" t="s">
        <v>96</v>
      </c>
    </row>
    <row r="41" spans="1:7" x14ac:dyDescent="0.25">
      <c r="A41" s="88"/>
      <c r="B41" s="15" t="s">
        <v>122</v>
      </c>
      <c r="C41" s="25"/>
      <c r="D41" s="25"/>
      <c r="E41" s="26"/>
      <c r="F41" s="22" t="s">
        <v>115</v>
      </c>
      <c r="G41" s="26"/>
    </row>
    <row r="42" spans="1:7" x14ac:dyDescent="0.25">
      <c r="A42" s="88"/>
      <c r="B42" s="3" t="s">
        <v>17</v>
      </c>
      <c r="C42" s="19" t="s">
        <v>84</v>
      </c>
      <c r="D42" s="19" t="s">
        <v>85</v>
      </c>
      <c r="F42" s="7" t="s">
        <v>29</v>
      </c>
      <c r="G42" s="21" t="s">
        <v>96</v>
      </c>
    </row>
    <row r="43" spans="1:7" x14ac:dyDescent="0.25">
      <c r="A43" s="88"/>
      <c r="B43" s="4" t="s">
        <v>111</v>
      </c>
      <c r="C43" s="19" t="s">
        <v>84</v>
      </c>
      <c r="D43" s="19" t="s">
        <v>85</v>
      </c>
      <c r="F43" s="7" t="s">
        <v>29</v>
      </c>
      <c r="G43" s="21" t="s">
        <v>96</v>
      </c>
    </row>
    <row r="44" spans="1:7" x14ac:dyDescent="0.25">
      <c r="A44" s="88"/>
      <c r="B44" s="4" t="s">
        <v>112</v>
      </c>
      <c r="C44" s="19" t="s">
        <v>84</v>
      </c>
      <c r="D44" s="19" t="s">
        <v>85</v>
      </c>
      <c r="F44" s="7" t="s">
        <v>29</v>
      </c>
      <c r="G44" s="21" t="s">
        <v>96</v>
      </c>
    </row>
    <row r="45" spans="1:7" x14ac:dyDescent="0.25">
      <c r="A45" s="88"/>
      <c r="B45" t="s">
        <v>113</v>
      </c>
      <c r="C45" s="19" t="s">
        <v>84</v>
      </c>
      <c r="D45" s="19" t="s">
        <v>85</v>
      </c>
      <c r="F45" s="7" t="s">
        <v>29</v>
      </c>
      <c r="G45" s="21" t="s">
        <v>96</v>
      </c>
    </row>
    <row r="46" spans="1:7" x14ac:dyDescent="0.25">
      <c r="A46" s="88"/>
      <c r="B46" s="15" t="s">
        <v>123</v>
      </c>
      <c r="C46" s="25"/>
      <c r="D46" s="25"/>
      <c r="E46" s="26"/>
      <c r="F46" s="22" t="s">
        <v>115</v>
      </c>
      <c r="G46" s="26"/>
    </row>
    <row r="47" spans="1:7" x14ac:dyDescent="0.25">
      <c r="A47" s="88"/>
      <c r="B47" s="3" t="s">
        <v>25</v>
      </c>
      <c r="C47" s="19" t="s">
        <v>84</v>
      </c>
      <c r="D47" s="19" t="s">
        <v>85</v>
      </c>
      <c r="F47" s="7" t="s">
        <v>29</v>
      </c>
      <c r="G47" s="21" t="s">
        <v>96</v>
      </c>
    </row>
    <row r="48" spans="1:7" x14ac:dyDescent="0.25">
      <c r="A48" s="88"/>
      <c r="B48" t="s">
        <v>23</v>
      </c>
      <c r="C48" s="19" t="s">
        <v>84</v>
      </c>
      <c r="D48" s="19" t="s">
        <v>116</v>
      </c>
      <c r="F48" s="7" t="s">
        <v>29</v>
      </c>
      <c r="G48" s="20" t="s">
        <v>94</v>
      </c>
    </row>
    <row r="49" spans="1:7" ht="30" x14ac:dyDescent="0.25">
      <c r="A49" s="88"/>
      <c r="B49" s="3" t="s">
        <v>24</v>
      </c>
      <c r="C49" s="19" t="s">
        <v>84</v>
      </c>
      <c r="D49" s="19" t="s">
        <v>85</v>
      </c>
      <c r="F49" s="7" t="s">
        <v>29</v>
      </c>
      <c r="G49" s="21" t="s">
        <v>96</v>
      </c>
    </row>
    <row r="50" spans="1:7" x14ac:dyDescent="0.25">
      <c r="A50" s="88"/>
      <c r="B50" s="3" t="s">
        <v>17</v>
      </c>
      <c r="C50" s="19" t="s">
        <v>84</v>
      </c>
      <c r="D50" s="19" t="s">
        <v>85</v>
      </c>
      <c r="F50" s="7" t="s">
        <v>29</v>
      </c>
      <c r="G50" s="21" t="s">
        <v>96</v>
      </c>
    </row>
    <row r="51" spans="1:7" x14ac:dyDescent="0.25">
      <c r="A51" s="88"/>
      <c r="B51" t="s">
        <v>113</v>
      </c>
      <c r="C51" s="19" t="s">
        <v>84</v>
      </c>
      <c r="D51" s="19" t="s">
        <v>85</v>
      </c>
      <c r="F51" s="7" t="s">
        <v>29</v>
      </c>
      <c r="G51" s="21" t="s">
        <v>96</v>
      </c>
    </row>
    <row r="52" spans="1:7" x14ac:dyDescent="0.25">
      <c r="A52" s="88"/>
      <c r="B52" s="15" t="s">
        <v>124</v>
      </c>
      <c r="C52" s="25"/>
      <c r="D52" s="25"/>
      <c r="E52" s="26"/>
      <c r="F52" s="22" t="s">
        <v>115</v>
      </c>
      <c r="G52" s="26"/>
    </row>
    <row r="53" spans="1:7" x14ac:dyDescent="0.25">
      <c r="A53" s="88"/>
      <c r="B53" s="3" t="s">
        <v>17</v>
      </c>
      <c r="C53" s="19" t="s">
        <v>84</v>
      </c>
      <c r="D53" s="19" t="s">
        <v>85</v>
      </c>
      <c r="F53" s="10" t="s">
        <v>31</v>
      </c>
      <c r="G53" s="21" t="s">
        <v>96</v>
      </c>
    </row>
    <row r="54" spans="1:7" x14ac:dyDescent="0.25">
      <c r="A54" s="88"/>
      <c r="B54" s="4" t="s">
        <v>111</v>
      </c>
      <c r="C54" s="19" t="s">
        <v>84</v>
      </c>
      <c r="D54" s="19" t="s">
        <v>85</v>
      </c>
      <c r="F54" s="10" t="s">
        <v>31</v>
      </c>
      <c r="G54" s="21" t="s">
        <v>96</v>
      </c>
    </row>
    <row r="55" spans="1:7" x14ac:dyDescent="0.25">
      <c r="A55" s="88"/>
      <c r="B55" s="4" t="s">
        <v>112</v>
      </c>
      <c r="C55" s="19" t="s">
        <v>84</v>
      </c>
      <c r="D55" s="19" t="s">
        <v>85</v>
      </c>
      <c r="F55" s="10" t="s">
        <v>31</v>
      </c>
      <c r="G55" s="21" t="s">
        <v>96</v>
      </c>
    </row>
    <row r="56" spans="1:7" x14ac:dyDescent="0.25">
      <c r="A56" s="88"/>
      <c r="B56" t="s">
        <v>113</v>
      </c>
      <c r="C56" s="19" t="s">
        <v>84</v>
      </c>
      <c r="D56" s="19" t="s">
        <v>85</v>
      </c>
      <c r="F56" s="10" t="s">
        <v>31</v>
      </c>
      <c r="G56" s="21" t="s">
        <v>96</v>
      </c>
    </row>
    <row r="57" spans="1:7" x14ac:dyDescent="0.25">
      <c r="A57" s="88"/>
      <c r="B57" s="3" t="s">
        <v>17</v>
      </c>
      <c r="C57" s="19" t="s">
        <v>84</v>
      </c>
      <c r="D57" s="19" t="s">
        <v>85</v>
      </c>
      <c r="F57" s="10" t="s">
        <v>30</v>
      </c>
      <c r="G57" s="21" t="s">
        <v>96</v>
      </c>
    </row>
    <row r="58" spans="1:7" x14ac:dyDescent="0.25">
      <c r="A58" s="88"/>
      <c r="B58" s="4" t="s">
        <v>111</v>
      </c>
      <c r="C58" s="19" t="s">
        <v>84</v>
      </c>
      <c r="D58" s="19" t="s">
        <v>85</v>
      </c>
      <c r="F58" s="10" t="s">
        <v>30</v>
      </c>
      <c r="G58" s="21" t="s">
        <v>96</v>
      </c>
    </row>
    <row r="59" spans="1:7" x14ac:dyDescent="0.25">
      <c r="A59" s="88"/>
      <c r="B59" s="4" t="s">
        <v>112</v>
      </c>
      <c r="C59" s="19" t="s">
        <v>84</v>
      </c>
      <c r="D59" s="19" t="s">
        <v>85</v>
      </c>
      <c r="F59" s="10" t="s">
        <v>30</v>
      </c>
      <c r="G59" s="21" t="s">
        <v>96</v>
      </c>
    </row>
    <row r="60" spans="1:7" x14ac:dyDescent="0.25">
      <c r="A60" s="88"/>
      <c r="B60" t="s">
        <v>113</v>
      </c>
      <c r="C60" s="19" t="s">
        <v>84</v>
      </c>
      <c r="D60" s="19" t="s">
        <v>85</v>
      </c>
      <c r="F60" s="10" t="s">
        <v>30</v>
      </c>
      <c r="G60" s="21" t="s">
        <v>96</v>
      </c>
    </row>
    <row r="61" spans="1:7" x14ac:dyDescent="0.25">
      <c r="A61" s="88"/>
      <c r="B61" s="15" t="s">
        <v>125</v>
      </c>
      <c r="C61" s="25"/>
      <c r="D61" s="25"/>
      <c r="E61" s="26"/>
      <c r="F61" s="22" t="s">
        <v>115</v>
      </c>
      <c r="G61" s="26"/>
    </row>
    <row r="62" spans="1:7" x14ac:dyDescent="0.25">
      <c r="A62" s="88"/>
      <c r="B62" s="3" t="s">
        <v>37</v>
      </c>
      <c r="C62" s="19" t="s">
        <v>84</v>
      </c>
      <c r="D62" s="19" t="s">
        <v>128</v>
      </c>
      <c r="F62" s="10" t="s">
        <v>130</v>
      </c>
      <c r="G62" s="20" t="s">
        <v>129</v>
      </c>
    </row>
    <row r="63" spans="1:7" ht="30" x14ac:dyDescent="0.25">
      <c r="A63" s="88"/>
      <c r="B63" s="3" t="s">
        <v>36</v>
      </c>
      <c r="C63" s="19" t="s">
        <v>84</v>
      </c>
      <c r="D63" s="19" t="s">
        <v>85</v>
      </c>
      <c r="F63" s="7" t="s">
        <v>29</v>
      </c>
      <c r="G63" s="21" t="s">
        <v>96</v>
      </c>
    </row>
    <row r="64" spans="1:7" x14ac:dyDescent="0.25">
      <c r="A64" s="88"/>
      <c r="B64" s="3" t="s">
        <v>17</v>
      </c>
      <c r="C64" s="19" t="s">
        <v>84</v>
      </c>
      <c r="D64" s="19" t="s">
        <v>85</v>
      </c>
      <c r="F64" s="7" t="s">
        <v>29</v>
      </c>
      <c r="G64" s="21" t="s">
        <v>96</v>
      </c>
    </row>
    <row r="65" spans="1:7" x14ac:dyDescent="0.25">
      <c r="A65" s="88"/>
      <c r="B65" t="s">
        <v>113</v>
      </c>
      <c r="C65" s="19" t="s">
        <v>84</v>
      </c>
      <c r="D65" s="19" t="s">
        <v>85</v>
      </c>
      <c r="F65" s="7" t="s">
        <v>29</v>
      </c>
      <c r="G65" s="21" t="s">
        <v>96</v>
      </c>
    </row>
    <row r="66" spans="1:7" x14ac:dyDescent="0.25">
      <c r="A66" s="88"/>
      <c r="B66" s="15" t="s">
        <v>126</v>
      </c>
      <c r="C66" s="25"/>
      <c r="D66" s="25"/>
      <c r="E66" s="26"/>
      <c r="F66" s="22" t="s">
        <v>115</v>
      </c>
      <c r="G66" s="26"/>
    </row>
    <row r="67" spans="1:7" x14ac:dyDescent="0.25">
      <c r="A67" s="88"/>
      <c r="B67" s="3" t="s">
        <v>17</v>
      </c>
      <c r="C67" s="19" t="s">
        <v>84</v>
      </c>
      <c r="D67" s="19" t="s">
        <v>85</v>
      </c>
      <c r="F67" s="7" t="s">
        <v>29</v>
      </c>
      <c r="G67" s="21" t="s">
        <v>96</v>
      </c>
    </row>
    <row r="68" spans="1:7" x14ac:dyDescent="0.25">
      <c r="A68" s="88"/>
      <c r="B68" s="4" t="s">
        <v>111</v>
      </c>
      <c r="C68" s="19" t="s">
        <v>84</v>
      </c>
      <c r="D68" s="19" t="s">
        <v>85</v>
      </c>
      <c r="F68" s="7" t="s">
        <v>29</v>
      </c>
      <c r="G68" s="21" t="s">
        <v>96</v>
      </c>
    </row>
    <row r="69" spans="1:7" x14ac:dyDescent="0.25">
      <c r="A69" s="88"/>
      <c r="B69" s="4" t="s">
        <v>112</v>
      </c>
      <c r="C69" s="19" t="s">
        <v>84</v>
      </c>
      <c r="D69" s="19" t="s">
        <v>85</v>
      </c>
      <c r="F69" s="7" t="s">
        <v>29</v>
      </c>
      <c r="G69" s="21" t="s">
        <v>96</v>
      </c>
    </row>
    <row r="70" spans="1:7" x14ac:dyDescent="0.25">
      <c r="A70" s="88"/>
      <c r="B70" t="s">
        <v>113</v>
      </c>
      <c r="C70" s="19" t="s">
        <v>84</v>
      </c>
      <c r="D70" s="19" t="s">
        <v>85</v>
      </c>
      <c r="F70" s="7" t="s">
        <v>29</v>
      </c>
      <c r="G70" s="21" t="s">
        <v>96</v>
      </c>
    </row>
    <row r="71" spans="1:7" x14ac:dyDescent="0.25">
      <c r="A71" s="88"/>
      <c r="B71" s="15" t="s">
        <v>127</v>
      </c>
      <c r="C71" s="25"/>
      <c r="D71" s="25"/>
      <c r="E71" s="26"/>
      <c r="F71" s="22" t="s">
        <v>115</v>
      </c>
      <c r="G71" s="26"/>
    </row>
    <row r="72" spans="1:7" x14ac:dyDescent="0.25">
      <c r="A72" s="88"/>
      <c r="B72" s="3" t="s">
        <v>17</v>
      </c>
      <c r="C72" s="19" t="s">
        <v>84</v>
      </c>
      <c r="D72" s="19" t="s">
        <v>85</v>
      </c>
      <c r="F72" s="7" t="s">
        <v>29</v>
      </c>
      <c r="G72" s="21" t="s">
        <v>96</v>
      </c>
    </row>
    <row r="73" spans="1:7" x14ac:dyDescent="0.25">
      <c r="A73" s="88"/>
      <c r="B73" s="4" t="s">
        <v>111</v>
      </c>
      <c r="C73" s="19" t="s">
        <v>84</v>
      </c>
      <c r="D73" s="19" t="s">
        <v>85</v>
      </c>
      <c r="F73" s="7" t="s">
        <v>29</v>
      </c>
      <c r="G73" s="21" t="s">
        <v>96</v>
      </c>
    </row>
    <row r="74" spans="1:7" x14ac:dyDescent="0.25">
      <c r="A74" s="88"/>
      <c r="B74" s="4" t="s">
        <v>112</v>
      </c>
      <c r="C74" s="19" t="s">
        <v>84</v>
      </c>
      <c r="D74" s="19" t="s">
        <v>85</v>
      </c>
      <c r="F74" s="7" t="s">
        <v>29</v>
      </c>
      <c r="G74" s="21" t="s">
        <v>96</v>
      </c>
    </row>
    <row r="75" spans="1:7" x14ac:dyDescent="0.25">
      <c r="A75" s="88"/>
      <c r="B75" t="s">
        <v>113</v>
      </c>
      <c r="C75" s="19" t="s">
        <v>84</v>
      </c>
      <c r="D75" s="19" t="s">
        <v>85</v>
      </c>
      <c r="F75" s="7" t="s">
        <v>29</v>
      </c>
      <c r="G75" s="21" t="s">
        <v>96</v>
      </c>
    </row>
    <row r="76" spans="1:7" x14ac:dyDescent="0.25">
      <c r="A76" s="88"/>
    </row>
    <row r="77" spans="1:7" x14ac:dyDescent="0.25">
      <c r="A77" s="88"/>
    </row>
    <row r="78" spans="1:7" x14ac:dyDescent="0.25">
      <c r="A78" s="88"/>
    </row>
    <row r="79" spans="1:7" x14ac:dyDescent="0.25">
      <c r="A79" s="88"/>
    </row>
    <row r="80" spans="1:7" x14ac:dyDescent="0.25">
      <c r="A80" s="88"/>
    </row>
  </sheetData>
  <mergeCells count="5">
    <mergeCell ref="A65:A80"/>
    <mergeCell ref="A2:A16"/>
    <mergeCell ref="A17:A32"/>
    <mergeCell ref="A33:A48"/>
    <mergeCell ref="A49:A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0" sqref="T20"/>
    </sheetView>
  </sheetViews>
  <sheetFormatPr defaultRowHeight="15" x14ac:dyDescent="0.25"/>
  <cols>
    <col min="1" max="1" width="23.28515625" customWidth="1"/>
    <col min="2" max="2" width="50.5703125" bestFit="1" customWidth="1"/>
    <col min="3" max="3" width="9.42578125" customWidth="1"/>
    <col min="4" max="4" width="8.7109375" customWidth="1"/>
    <col min="5" max="5" width="10.7109375" customWidth="1"/>
    <col min="6" max="6" width="61.42578125" bestFit="1" customWidth="1"/>
    <col min="7" max="7" width="20.7109375" customWidth="1"/>
    <col min="8" max="8" width="3.5703125" customWidth="1"/>
  </cols>
  <sheetData>
    <row r="1" spans="1:9" x14ac:dyDescent="0.25">
      <c r="B1" s="12" t="s">
        <v>79</v>
      </c>
      <c r="C1" s="13" t="s">
        <v>80</v>
      </c>
      <c r="D1" s="13" t="s">
        <v>81</v>
      </c>
      <c r="E1" s="12" t="s">
        <v>92</v>
      </c>
      <c r="F1" s="21" t="s">
        <v>28</v>
      </c>
      <c r="G1" s="13" t="s">
        <v>82</v>
      </c>
    </row>
    <row r="2" spans="1:9" ht="15" customHeight="1" x14ac:dyDescent="0.25">
      <c r="A2" s="88" t="s">
        <v>78</v>
      </c>
      <c r="B2" s="15" t="s">
        <v>117</v>
      </c>
      <c r="C2" s="16"/>
      <c r="D2" s="16"/>
      <c r="E2" s="15"/>
      <c r="F2" s="22" t="s">
        <v>93</v>
      </c>
      <c r="G2" s="18"/>
    </row>
    <row r="3" spans="1:9" ht="15" customHeight="1" x14ac:dyDescent="0.25">
      <c r="A3" s="88"/>
      <c r="B3" s="14" t="s">
        <v>86</v>
      </c>
      <c r="C3" s="19" t="s">
        <v>84</v>
      </c>
      <c r="D3" s="19" t="s">
        <v>85</v>
      </c>
      <c r="E3" s="12"/>
      <c r="F3" s="7" t="s">
        <v>72</v>
      </c>
      <c r="G3" s="21" t="s">
        <v>96</v>
      </c>
      <c r="I3">
        <v>71</v>
      </c>
    </row>
    <row r="4" spans="1:9" ht="15" customHeight="1" x14ac:dyDescent="0.25">
      <c r="A4" s="88"/>
      <c r="B4" s="14" t="s">
        <v>87</v>
      </c>
      <c r="C4" s="19" t="s">
        <v>84</v>
      </c>
      <c r="D4" s="19" t="s">
        <v>85</v>
      </c>
      <c r="E4" s="12"/>
      <c r="F4" s="7" t="s">
        <v>72</v>
      </c>
      <c r="G4" s="21" t="s">
        <v>96</v>
      </c>
      <c r="I4">
        <v>29</v>
      </c>
    </row>
    <row r="5" spans="1:9" ht="15" customHeight="1" x14ac:dyDescent="0.25">
      <c r="A5" s="88"/>
      <c r="B5" s="14" t="s">
        <v>88</v>
      </c>
      <c r="C5" s="19" t="s">
        <v>84</v>
      </c>
      <c r="D5" s="19" t="s">
        <v>85</v>
      </c>
      <c r="E5" s="12"/>
      <c r="F5" s="7" t="s">
        <v>29</v>
      </c>
      <c r="G5" s="21" t="s">
        <v>96</v>
      </c>
      <c r="I5">
        <v>5</v>
      </c>
    </row>
    <row r="6" spans="1:9" ht="15" customHeight="1" x14ac:dyDescent="0.25">
      <c r="A6" s="88"/>
      <c r="B6" s="14" t="s">
        <v>89</v>
      </c>
      <c r="C6" s="19" t="s">
        <v>84</v>
      </c>
      <c r="D6" s="19" t="s">
        <v>85</v>
      </c>
      <c r="E6" s="12"/>
      <c r="F6" s="7" t="s">
        <v>72</v>
      </c>
      <c r="G6" s="21" t="s">
        <v>96</v>
      </c>
      <c r="I6">
        <v>48</v>
      </c>
    </row>
    <row r="7" spans="1:9" ht="15" customHeight="1" x14ac:dyDescent="0.25">
      <c r="A7" s="88"/>
      <c r="B7" s="14" t="s">
        <v>90</v>
      </c>
      <c r="C7" s="19" t="s">
        <v>84</v>
      </c>
      <c r="D7" s="19" t="s">
        <v>85</v>
      </c>
      <c r="E7" s="12"/>
      <c r="F7" s="7" t="s">
        <v>72</v>
      </c>
      <c r="G7" s="21" t="s">
        <v>96</v>
      </c>
      <c r="I7">
        <v>53</v>
      </c>
    </row>
    <row r="8" spans="1:9" ht="15" customHeight="1" x14ac:dyDescent="0.25">
      <c r="A8" s="88"/>
      <c r="B8" s="14" t="s">
        <v>91</v>
      </c>
      <c r="C8" s="19" t="s">
        <v>84</v>
      </c>
      <c r="D8" s="19" t="s">
        <v>85</v>
      </c>
      <c r="E8" s="12"/>
      <c r="F8" s="7" t="s">
        <v>29</v>
      </c>
      <c r="G8" s="21" t="s">
        <v>96</v>
      </c>
      <c r="I8">
        <v>5</v>
      </c>
    </row>
    <row r="9" spans="1:9" ht="15" customHeight="1" x14ac:dyDescent="0.25">
      <c r="A9" s="88"/>
      <c r="B9" s="23" t="s">
        <v>105</v>
      </c>
      <c r="C9" s="19" t="s">
        <v>84</v>
      </c>
      <c r="D9" s="24" t="s">
        <v>95</v>
      </c>
      <c r="E9" s="12"/>
      <c r="F9" s="7" t="s">
        <v>64</v>
      </c>
      <c r="G9" s="20" t="s">
        <v>94</v>
      </c>
      <c r="I9">
        <v>27645.1</v>
      </c>
    </row>
    <row r="10" spans="1:9" ht="15" customHeight="1" x14ac:dyDescent="0.25">
      <c r="A10" s="88"/>
      <c r="B10" s="23" t="s">
        <v>106</v>
      </c>
      <c r="C10" s="19" t="s">
        <v>84</v>
      </c>
      <c r="D10" s="24" t="s">
        <v>95</v>
      </c>
      <c r="E10" s="12"/>
      <c r="F10" s="7" t="s">
        <v>64</v>
      </c>
      <c r="G10" s="20" t="s">
        <v>94</v>
      </c>
      <c r="I10">
        <v>605849.30000000005</v>
      </c>
    </row>
    <row r="11" spans="1:9" ht="15" customHeight="1" x14ac:dyDescent="0.25">
      <c r="A11" s="88"/>
      <c r="B11" s="23" t="s">
        <v>107</v>
      </c>
      <c r="C11" s="19" t="s">
        <v>84</v>
      </c>
      <c r="D11" s="24" t="s">
        <v>95</v>
      </c>
      <c r="E11" s="12"/>
      <c r="F11" s="7" t="s">
        <v>64</v>
      </c>
      <c r="G11" s="20" t="s">
        <v>94</v>
      </c>
      <c r="I11">
        <v>369860.10000000003</v>
      </c>
    </row>
    <row r="12" spans="1:9" ht="15" customHeight="1" x14ac:dyDescent="0.25">
      <c r="A12" s="88"/>
      <c r="B12" s="23" t="s">
        <v>108</v>
      </c>
      <c r="C12" s="19" t="s">
        <v>84</v>
      </c>
      <c r="D12" s="24" t="s">
        <v>95</v>
      </c>
      <c r="E12" s="12"/>
      <c r="F12" s="7" t="s">
        <v>64</v>
      </c>
      <c r="G12" s="20" t="s">
        <v>94</v>
      </c>
      <c r="I12">
        <v>7771.7000000000007</v>
      </c>
    </row>
    <row r="13" spans="1:9" ht="15" customHeight="1" x14ac:dyDescent="0.25">
      <c r="A13" s="88"/>
      <c r="B13" s="23" t="s">
        <v>109</v>
      </c>
      <c r="C13" s="19" t="s">
        <v>84</v>
      </c>
      <c r="D13" s="24" t="s">
        <v>95</v>
      </c>
      <c r="E13" s="12"/>
      <c r="F13" s="7" t="s">
        <v>64</v>
      </c>
      <c r="G13" s="20" t="s">
        <v>94</v>
      </c>
      <c r="I13">
        <v>3107.8</v>
      </c>
    </row>
    <row r="14" spans="1:9" ht="15" customHeight="1" x14ac:dyDescent="0.25">
      <c r="A14" s="88"/>
      <c r="B14" s="23" t="s">
        <v>110</v>
      </c>
      <c r="C14" s="19" t="s">
        <v>84</v>
      </c>
      <c r="D14" s="24" t="s">
        <v>95</v>
      </c>
      <c r="E14" s="12"/>
      <c r="F14" s="7" t="s">
        <v>29</v>
      </c>
      <c r="G14" s="20" t="s">
        <v>94</v>
      </c>
      <c r="I14">
        <v>150000</v>
      </c>
    </row>
    <row r="15" spans="1:9" ht="15" customHeight="1" x14ac:dyDescent="0.25">
      <c r="A15" s="88"/>
      <c r="B15" s="23" t="s">
        <v>97</v>
      </c>
      <c r="C15" s="19" t="s">
        <v>84</v>
      </c>
      <c r="D15" s="24" t="s">
        <v>103</v>
      </c>
      <c r="E15" s="12"/>
      <c r="F15" s="7" t="s">
        <v>29</v>
      </c>
      <c r="G15" s="20" t="s">
        <v>104</v>
      </c>
      <c r="I15">
        <v>0.05</v>
      </c>
    </row>
    <row r="16" spans="1:9" ht="15" customHeight="1" x14ac:dyDescent="0.25">
      <c r="A16" s="88"/>
      <c r="B16" s="23" t="s">
        <v>98</v>
      </c>
      <c r="C16" s="19" t="s">
        <v>84</v>
      </c>
      <c r="D16" s="24" t="s">
        <v>103</v>
      </c>
      <c r="E16" s="12"/>
      <c r="F16" s="7" t="s">
        <v>29</v>
      </c>
      <c r="G16" s="20" t="s">
        <v>104</v>
      </c>
      <c r="I16">
        <v>6.6666666666666666E-2</v>
      </c>
    </row>
    <row r="17" spans="1:9" x14ac:dyDescent="0.25">
      <c r="A17" s="88"/>
      <c r="B17" s="23" t="s">
        <v>99</v>
      </c>
      <c r="C17" s="19" t="s">
        <v>84</v>
      </c>
      <c r="D17" s="24" t="s">
        <v>103</v>
      </c>
      <c r="E17" s="12"/>
      <c r="F17" s="7" t="s">
        <v>29</v>
      </c>
      <c r="G17" s="20" t="s">
        <v>104</v>
      </c>
      <c r="I17">
        <v>0.05</v>
      </c>
    </row>
    <row r="18" spans="1:9" x14ac:dyDescent="0.25">
      <c r="A18" s="88"/>
      <c r="B18" s="23" t="s">
        <v>100</v>
      </c>
      <c r="C18" s="19" t="s">
        <v>84</v>
      </c>
      <c r="D18" s="24" t="s">
        <v>103</v>
      </c>
      <c r="E18" s="12"/>
      <c r="F18" s="7" t="s">
        <v>29</v>
      </c>
      <c r="G18" s="20" t="s">
        <v>104</v>
      </c>
      <c r="I18">
        <v>0.05</v>
      </c>
    </row>
    <row r="19" spans="1:9" x14ac:dyDescent="0.25">
      <c r="A19" s="88"/>
      <c r="B19" s="23" t="s">
        <v>101</v>
      </c>
      <c r="C19" s="19" t="s">
        <v>84</v>
      </c>
      <c r="D19" s="24" t="s">
        <v>103</v>
      </c>
      <c r="E19" s="12"/>
      <c r="F19" s="7" t="s">
        <v>29</v>
      </c>
      <c r="G19" s="20" t="s">
        <v>104</v>
      </c>
      <c r="I19">
        <v>2.5000000000000001E-2</v>
      </c>
    </row>
    <row r="20" spans="1:9" x14ac:dyDescent="0.25">
      <c r="A20" s="88"/>
      <c r="B20" s="23" t="s">
        <v>102</v>
      </c>
      <c r="C20" s="19" t="s">
        <v>84</v>
      </c>
      <c r="D20" s="24" t="s">
        <v>103</v>
      </c>
      <c r="E20" s="12"/>
      <c r="F20" s="7" t="s">
        <v>29</v>
      </c>
      <c r="G20" s="20" t="s">
        <v>104</v>
      </c>
      <c r="I20">
        <v>6.6666666666666666E-2</v>
      </c>
    </row>
    <row r="21" spans="1:9" x14ac:dyDescent="0.25">
      <c r="A21" s="88"/>
      <c r="B21" s="15" t="s">
        <v>118</v>
      </c>
      <c r="C21" s="25"/>
      <c r="D21" s="25"/>
      <c r="E21" s="26"/>
      <c r="F21" s="22" t="s">
        <v>115</v>
      </c>
      <c r="G21" s="26"/>
    </row>
    <row r="22" spans="1:9" x14ac:dyDescent="0.25">
      <c r="A22" s="88"/>
      <c r="B22" s="3" t="s">
        <v>17</v>
      </c>
      <c r="C22" s="19" t="s">
        <v>84</v>
      </c>
      <c r="D22" s="19" t="s">
        <v>85</v>
      </c>
      <c r="F22" s="7" t="s">
        <v>29</v>
      </c>
      <c r="G22" s="21" t="s">
        <v>96</v>
      </c>
      <c r="I22" s="29">
        <v>0</v>
      </c>
    </row>
    <row r="23" spans="1:9" x14ac:dyDescent="0.25">
      <c r="A23" s="88"/>
      <c r="B23" s="4" t="s">
        <v>111</v>
      </c>
      <c r="C23" s="19" t="s">
        <v>84</v>
      </c>
      <c r="D23" s="19" t="s">
        <v>85</v>
      </c>
      <c r="F23" s="7" t="s">
        <v>29</v>
      </c>
      <c r="G23" s="21" t="s">
        <v>96</v>
      </c>
      <c r="I23" s="29">
        <v>0</v>
      </c>
    </row>
    <row r="24" spans="1:9" x14ac:dyDescent="0.25">
      <c r="A24" s="88"/>
      <c r="B24" s="4" t="s">
        <v>112</v>
      </c>
      <c r="C24" s="19" t="s">
        <v>84</v>
      </c>
      <c r="D24" s="19" t="s">
        <v>85</v>
      </c>
      <c r="F24" s="7" t="s">
        <v>29</v>
      </c>
      <c r="G24" s="21" t="s">
        <v>96</v>
      </c>
      <c r="I24" s="29">
        <v>0</v>
      </c>
    </row>
    <row r="25" spans="1:9" x14ac:dyDescent="0.25">
      <c r="A25" s="88"/>
      <c r="B25" t="s">
        <v>113</v>
      </c>
      <c r="C25" s="19" t="s">
        <v>84</v>
      </c>
      <c r="D25" s="19" t="s">
        <v>85</v>
      </c>
      <c r="F25" s="7" t="s">
        <v>29</v>
      </c>
      <c r="G25" s="21" t="s">
        <v>96</v>
      </c>
      <c r="I25" s="29">
        <v>0</v>
      </c>
    </row>
    <row r="26" spans="1:9" x14ac:dyDescent="0.25">
      <c r="A26" s="88"/>
      <c r="B26" s="15" t="s">
        <v>119</v>
      </c>
      <c r="C26" s="25"/>
      <c r="D26" s="25"/>
      <c r="E26" s="26"/>
      <c r="F26" s="22" t="s">
        <v>115</v>
      </c>
      <c r="G26" s="26"/>
    </row>
    <row r="27" spans="1:9" x14ac:dyDescent="0.25">
      <c r="A27" s="88"/>
      <c r="B27" s="3" t="s">
        <v>17</v>
      </c>
      <c r="C27" s="19" t="s">
        <v>84</v>
      </c>
      <c r="D27" s="19" t="s">
        <v>85</v>
      </c>
      <c r="F27" s="7" t="s">
        <v>29</v>
      </c>
      <c r="G27" s="21" t="s">
        <v>96</v>
      </c>
      <c r="I27" s="29">
        <v>0</v>
      </c>
    </row>
    <row r="28" spans="1:9" x14ac:dyDescent="0.25">
      <c r="A28" s="88"/>
      <c r="B28" s="4" t="s">
        <v>111</v>
      </c>
      <c r="C28" s="19" t="s">
        <v>84</v>
      </c>
      <c r="D28" s="19" t="s">
        <v>85</v>
      </c>
      <c r="F28" s="7" t="s">
        <v>29</v>
      </c>
      <c r="G28" s="21" t="s">
        <v>96</v>
      </c>
      <c r="I28" s="29">
        <v>0</v>
      </c>
    </row>
    <row r="29" spans="1:9" x14ac:dyDescent="0.25">
      <c r="A29" s="88"/>
      <c r="B29" s="4" t="s">
        <v>112</v>
      </c>
      <c r="C29" s="19" t="s">
        <v>84</v>
      </c>
      <c r="D29" s="19" t="s">
        <v>85</v>
      </c>
      <c r="F29" s="7" t="s">
        <v>29</v>
      </c>
      <c r="G29" s="21" t="s">
        <v>96</v>
      </c>
      <c r="I29" s="29">
        <v>0</v>
      </c>
    </row>
    <row r="30" spans="1:9" x14ac:dyDescent="0.25">
      <c r="A30" s="88"/>
      <c r="B30" t="s">
        <v>113</v>
      </c>
      <c r="C30" s="19" t="s">
        <v>84</v>
      </c>
      <c r="D30" s="19" t="s">
        <v>85</v>
      </c>
      <c r="F30" s="7" t="s">
        <v>29</v>
      </c>
      <c r="G30" s="21" t="s">
        <v>96</v>
      </c>
      <c r="I30" s="29">
        <v>0</v>
      </c>
    </row>
    <row r="31" spans="1:9" x14ac:dyDescent="0.25">
      <c r="A31" s="88"/>
      <c r="B31" s="15" t="s">
        <v>120</v>
      </c>
      <c r="C31" s="25"/>
      <c r="D31" s="25"/>
      <c r="E31" s="26"/>
      <c r="F31" s="22" t="s">
        <v>115</v>
      </c>
      <c r="G31" s="26"/>
    </row>
    <row r="32" spans="1:9" x14ac:dyDescent="0.25">
      <c r="A32" s="88"/>
      <c r="B32" s="3" t="s">
        <v>17</v>
      </c>
      <c r="C32" s="19" t="s">
        <v>84</v>
      </c>
      <c r="D32" s="19" t="s">
        <v>85</v>
      </c>
      <c r="F32" s="7" t="s">
        <v>29</v>
      </c>
      <c r="G32" s="21" t="s">
        <v>96</v>
      </c>
      <c r="I32" s="29">
        <v>0</v>
      </c>
    </row>
    <row r="33" spans="1:9" s="1" customFormat="1" x14ac:dyDescent="0.25">
      <c r="A33" s="88"/>
      <c r="B33" s="4" t="s">
        <v>111</v>
      </c>
      <c r="C33" s="27" t="s">
        <v>84</v>
      </c>
      <c r="D33" s="27" t="s">
        <v>85</v>
      </c>
      <c r="F33" s="7" t="s">
        <v>29</v>
      </c>
      <c r="G33" s="28" t="s">
        <v>96</v>
      </c>
      <c r="I33" s="29">
        <v>0</v>
      </c>
    </row>
    <row r="34" spans="1:9" x14ac:dyDescent="0.25">
      <c r="A34" s="88"/>
      <c r="B34" s="4" t="s">
        <v>112</v>
      </c>
      <c r="C34" s="19" t="s">
        <v>84</v>
      </c>
      <c r="D34" s="19" t="s">
        <v>85</v>
      </c>
      <c r="F34" s="7" t="s">
        <v>29</v>
      </c>
      <c r="G34" s="21" t="s">
        <v>96</v>
      </c>
      <c r="I34" s="29">
        <v>0</v>
      </c>
    </row>
    <row r="35" spans="1:9" x14ac:dyDescent="0.25">
      <c r="A35" s="88"/>
      <c r="B35" t="s">
        <v>113</v>
      </c>
      <c r="C35" s="19" t="s">
        <v>84</v>
      </c>
      <c r="D35" s="19" t="s">
        <v>85</v>
      </c>
      <c r="F35" s="7" t="s">
        <v>29</v>
      </c>
      <c r="G35" s="21" t="s">
        <v>96</v>
      </c>
      <c r="I35" s="29">
        <v>0</v>
      </c>
    </row>
    <row r="36" spans="1:9" x14ac:dyDescent="0.25">
      <c r="A36" s="88"/>
      <c r="B36" s="15" t="s">
        <v>121</v>
      </c>
      <c r="C36" s="25"/>
      <c r="D36" s="25"/>
      <c r="E36" s="26"/>
      <c r="F36" s="22" t="s">
        <v>115</v>
      </c>
      <c r="G36" s="26"/>
    </row>
    <row r="37" spans="1:9" x14ac:dyDescent="0.25">
      <c r="A37" s="88"/>
      <c r="B37" s="3" t="s">
        <v>17</v>
      </c>
      <c r="C37" s="19" t="s">
        <v>84</v>
      </c>
      <c r="D37" s="19" t="s">
        <v>85</v>
      </c>
      <c r="F37" s="7" t="s">
        <v>29</v>
      </c>
      <c r="G37" s="21" t="s">
        <v>96</v>
      </c>
      <c r="I37" s="29">
        <v>0</v>
      </c>
    </row>
    <row r="38" spans="1:9" x14ac:dyDescent="0.25">
      <c r="A38" s="88"/>
      <c r="B38" s="4" t="s">
        <v>111</v>
      </c>
      <c r="C38" s="19" t="s">
        <v>84</v>
      </c>
      <c r="D38" s="19" t="s">
        <v>85</v>
      </c>
      <c r="F38" s="7" t="s">
        <v>29</v>
      </c>
      <c r="G38" s="21" t="s">
        <v>96</v>
      </c>
      <c r="I38" s="29">
        <v>0</v>
      </c>
    </row>
    <row r="39" spans="1:9" x14ac:dyDescent="0.25">
      <c r="A39" s="88"/>
      <c r="B39" s="4" t="s">
        <v>112</v>
      </c>
      <c r="C39" s="19" t="s">
        <v>84</v>
      </c>
      <c r="D39" s="19" t="s">
        <v>85</v>
      </c>
      <c r="F39" s="7" t="s">
        <v>29</v>
      </c>
      <c r="G39" s="21" t="s">
        <v>96</v>
      </c>
      <c r="I39" s="29">
        <v>0</v>
      </c>
    </row>
    <row r="40" spans="1:9" x14ac:dyDescent="0.25">
      <c r="A40" s="88"/>
      <c r="B40" t="s">
        <v>113</v>
      </c>
      <c r="C40" s="19" t="s">
        <v>84</v>
      </c>
      <c r="D40" s="19" t="s">
        <v>85</v>
      </c>
      <c r="F40" s="7" t="s">
        <v>29</v>
      </c>
      <c r="G40" s="21" t="s">
        <v>96</v>
      </c>
      <c r="I40" s="29">
        <v>0</v>
      </c>
    </row>
    <row r="41" spans="1:9" x14ac:dyDescent="0.25">
      <c r="A41" s="88"/>
      <c r="B41" s="15" t="s">
        <v>122</v>
      </c>
      <c r="C41" s="25"/>
      <c r="D41" s="25"/>
      <c r="E41" s="26"/>
      <c r="F41" s="22" t="s">
        <v>115</v>
      </c>
      <c r="G41" s="26"/>
    </row>
    <row r="42" spans="1:9" x14ac:dyDescent="0.25">
      <c r="A42" s="88"/>
      <c r="B42" s="3" t="s">
        <v>17</v>
      </c>
      <c r="C42" s="19" t="s">
        <v>84</v>
      </c>
      <c r="D42" s="19" t="s">
        <v>85</v>
      </c>
      <c r="F42" s="7" t="s">
        <v>29</v>
      </c>
      <c r="G42" s="21" t="s">
        <v>96</v>
      </c>
      <c r="I42" s="29">
        <v>0</v>
      </c>
    </row>
    <row r="43" spans="1:9" x14ac:dyDescent="0.25">
      <c r="A43" s="88"/>
      <c r="B43" s="4" t="s">
        <v>111</v>
      </c>
      <c r="C43" s="19" t="s">
        <v>84</v>
      </c>
      <c r="D43" s="19" t="s">
        <v>85</v>
      </c>
      <c r="F43" s="7" t="s">
        <v>29</v>
      </c>
      <c r="G43" s="21" t="s">
        <v>96</v>
      </c>
      <c r="I43" s="29">
        <v>0</v>
      </c>
    </row>
    <row r="44" spans="1:9" x14ac:dyDescent="0.25">
      <c r="A44" s="88"/>
      <c r="B44" s="4" t="s">
        <v>112</v>
      </c>
      <c r="C44" s="19" t="s">
        <v>84</v>
      </c>
      <c r="D44" s="19" t="s">
        <v>85</v>
      </c>
      <c r="F44" s="7" t="s">
        <v>29</v>
      </c>
      <c r="G44" s="21" t="s">
        <v>96</v>
      </c>
      <c r="I44" s="29">
        <v>0</v>
      </c>
    </row>
    <row r="45" spans="1:9" x14ac:dyDescent="0.25">
      <c r="A45" s="88"/>
      <c r="B45" t="s">
        <v>113</v>
      </c>
      <c r="C45" s="19" t="s">
        <v>84</v>
      </c>
      <c r="D45" s="19" t="s">
        <v>85</v>
      </c>
      <c r="F45" s="7" t="s">
        <v>29</v>
      </c>
      <c r="G45" s="21" t="s">
        <v>96</v>
      </c>
      <c r="I45" s="29">
        <v>0</v>
      </c>
    </row>
    <row r="46" spans="1:9" x14ac:dyDescent="0.25">
      <c r="A46" s="88"/>
      <c r="B46" s="15" t="s">
        <v>123</v>
      </c>
      <c r="C46" s="25"/>
      <c r="D46" s="25"/>
      <c r="E46" s="26"/>
      <c r="F46" s="22" t="s">
        <v>115</v>
      </c>
      <c r="G46" s="26"/>
    </row>
    <row r="47" spans="1:9" x14ac:dyDescent="0.25">
      <c r="A47" s="88"/>
      <c r="B47" s="3" t="s">
        <v>25</v>
      </c>
      <c r="C47" s="19" t="s">
        <v>84</v>
      </c>
      <c r="D47" s="19" t="s">
        <v>85</v>
      </c>
      <c r="F47" s="7" t="s">
        <v>29</v>
      </c>
      <c r="G47" s="21" t="s">
        <v>96</v>
      </c>
      <c r="I47" s="29">
        <v>0</v>
      </c>
    </row>
    <row r="48" spans="1:9" x14ac:dyDescent="0.25">
      <c r="A48" s="88"/>
      <c r="B48" t="s">
        <v>23</v>
      </c>
      <c r="C48" s="19" t="s">
        <v>84</v>
      </c>
      <c r="D48" s="19" t="s">
        <v>116</v>
      </c>
      <c r="F48" s="7" t="s">
        <v>29</v>
      </c>
      <c r="G48" s="20" t="s">
        <v>94</v>
      </c>
      <c r="I48" s="29">
        <v>1.2</v>
      </c>
    </row>
    <row r="49" spans="1:9" ht="30" x14ac:dyDescent="0.25">
      <c r="A49" s="88"/>
      <c r="B49" s="3" t="s">
        <v>24</v>
      </c>
      <c r="C49" s="19" t="s">
        <v>84</v>
      </c>
      <c r="D49" s="19" t="s">
        <v>85</v>
      </c>
      <c r="F49" s="7" t="s">
        <v>29</v>
      </c>
      <c r="G49" s="21" t="s">
        <v>96</v>
      </c>
      <c r="I49" s="29">
        <v>0</v>
      </c>
    </row>
    <row r="50" spans="1:9" x14ac:dyDescent="0.25">
      <c r="A50" s="88"/>
      <c r="B50" s="3" t="s">
        <v>17</v>
      </c>
      <c r="C50" s="19" t="s">
        <v>84</v>
      </c>
      <c r="D50" s="19" t="s">
        <v>85</v>
      </c>
      <c r="F50" s="7" t="s">
        <v>29</v>
      </c>
      <c r="G50" s="21" t="s">
        <v>96</v>
      </c>
      <c r="I50" s="29">
        <v>0</v>
      </c>
    </row>
    <row r="51" spans="1:9" x14ac:dyDescent="0.25">
      <c r="A51" s="88"/>
      <c r="B51" t="s">
        <v>113</v>
      </c>
      <c r="C51" s="19" t="s">
        <v>84</v>
      </c>
      <c r="D51" s="19" t="s">
        <v>85</v>
      </c>
      <c r="F51" s="7" t="s">
        <v>29</v>
      </c>
      <c r="G51" s="21" t="s">
        <v>96</v>
      </c>
      <c r="I51" s="29">
        <v>0</v>
      </c>
    </row>
    <row r="52" spans="1:9" x14ac:dyDescent="0.25">
      <c r="A52" s="88"/>
      <c r="B52" s="15" t="s">
        <v>124</v>
      </c>
      <c r="C52" s="25"/>
      <c r="D52" s="25"/>
      <c r="E52" s="26"/>
      <c r="F52" s="22" t="s">
        <v>115</v>
      </c>
      <c r="G52" s="26"/>
    </row>
    <row r="53" spans="1:9" x14ac:dyDescent="0.25">
      <c r="A53" s="88"/>
      <c r="B53" s="3" t="s">
        <v>17</v>
      </c>
      <c r="C53" s="19" t="s">
        <v>84</v>
      </c>
      <c r="D53" s="19" t="s">
        <v>85</v>
      </c>
      <c r="F53" s="10" t="s">
        <v>31</v>
      </c>
      <c r="G53" s="21" t="s">
        <v>96</v>
      </c>
      <c r="I53" s="29">
        <v>0</v>
      </c>
    </row>
    <row r="54" spans="1:9" x14ac:dyDescent="0.25">
      <c r="A54" s="88"/>
      <c r="B54" s="4" t="s">
        <v>111</v>
      </c>
      <c r="C54" s="19" t="s">
        <v>84</v>
      </c>
      <c r="D54" s="19" t="s">
        <v>85</v>
      </c>
      <c r="F54" s="10" t="s">
        <v>31</v>
      </c>
      <c r="G54" s="21" t="s">
        <v>96</v>
      </c>
      <c r="I54" s="29">
        <v>0</v>
      </c>
    </row>
    <row r="55" spans="1:9" x14ac:dyDescent="0.25">
      <c r="A55" s="88"/>
      <c r="B55" s="4" t="s">
        <v>112</v>
      </c>
      <c r="C55" s="19" t="s">
        <v>84</v>
      </c>
      <c r="D55" s="19" t="s">
        <v>85</v>
      </c>
      <c r="F55" s="10" t="s">
        <v>31</v>
      </c>
      <c r="G55" s="21" t="s">
        <v>96</v>
      </c>
      <c r="I55" s="29">
        <v>0</v>
      </c>
    </row>
    <row r="56" spans="1:9" x14ac:dyDescent="0.25">
      <c r="A56" s="88"/>
      <c r="B56" t="s">
        <v>113</v>
      </c>
      <c r="C56" s="19" t="s">
        <v>84</v>
      </c>
      <c r="D56" s="19" t="s">
        <v>85</v>
      </c>
      <c r="F56" s="10" t="s">
        <v>31</v>
      </c>
      <c r="G56" s="21" t="s">
        <v>96</v>
      </c>
      <c r="I56" s="29">
        <v>0</v>
      </c>
    </row>
    <row r="57" spans="1:9" x14ac:dyDescent="0.25">
      <c r="A57" s="88"/>
      <c r="B57" s="3" t="s">
        <v>17</v>
      </c>
      <c r="C57" s="19" t="s">
        <v>84</v>
      </c>
      <c r="D57" s="19" t="s">
        <v>85</v>
      </c>
      <c r="F57" s="10" t="s">
        <v>30</v>
      </c>
      <c r="G57" s="21" t="s">
        <v>96</v>
      </c>
      <c r="I57" s="29">
        <v>0</v>
      </c>
    </row>
    <row r="58" spans="1:9" x14ac:dyDescent="0.25">
      <c r="A58" s="88"/>
      <c r="B58" s="4" t="s">
        <v>111</v>
      </c>
      <c r="C58" s="19" t="s">
        <v>84</v>
      </c>
      <c r="D58" s="19" t="s">
        <v>85</v>
      </c>
      <c r="F58" s="10" t="s">
        <v>30</v>
      </c>
      <c r="G58" s="21" t="s">
        <v>96</v>
      </c>
      <c r="I58" s="29">
        <v>0</v>
      </c>
    </row>
    <row r="59" spans="1:9" x14ac:dyDescent="0.25">
      <c r="A59" s="88"/>
      <c r="B59" s="4" t="s">
        <v>112</v>
      </c>
      <c r="C59" s="19" t="s">
        <v>84</v>
      </c>
      <c r="D59" s="19" t="s">
        <v>85</v>
      </c>
      <c r="F59" s="10" t="s">
        <v>30</v>
      </c>
      <c r="G59" s="21" t="s">
        <v>96</v>
      </c>
      <c r="I59" s="29">
        <v>0</v>
      </c>
    </row>
    <row r="60" spans="1:9" x14ac:dyDescent="0.25">
      <c r="A60" s="88"/>
      <c r="B60" t="s">
        <v>113</v>
      </c>
      <c r="C60" s="19" t="s">
        <v>84</v>
      </c>
      <c r="D60" s="19" t="s">
        <v>85</v>
      </c>
      <c r="F60" s="10" t="s">
        <v>30</v>
      </c>
      <c r="G60" s="21" t="s">
        <v>96</v>
      </c>
      <c r="I60" s="29">
        <v>0</v>
      </c>
    </row>
    <row r="61" spans="1:9" x14ac:dyDescent="0.25">
      <c r="A61" s="88"/>
      <c r="B61" s="15" t="s">
        <v>125</v>
      </c>
      <c r="C61" s="25"/>
      <c r="D61" s="25"/>
      <c r="E61" s="26"/>
      <c r="F61" s="22" t="s">
        <v>115</v>
      </c>
      <c r="G61" s="26"/>
    </row>
    <row r="62" spans="1:9" x14ac:dyDescent="0.25">
      <c r="A62" s="88"/>
      <c r="B62" s="3" t="s">
        <v>37</v>
      </c>
      <c r="C62" s="19" t="s">
        <v>84</v>
      </c>
      <c r="D62" s="19" t="s">
        <v>128</v>
      </c>
      <c r="F62" s="10" t="s">
        <v>130</v>
      </c>
      <c r="G62" s="20" t="s">
        <v>129</v>
      </c>
      <c r="I62" s="29">
        <v>0</v>
      </c>
    </row>
    <row r="63" spans="1:9" ht="30" x14ac:dyDescent="0.25">
      <c r="A63" s="88"/>
      <c r="B63" s="3" t="s">
        <v>36</v>
      </c>
      <c r="C63" s="19" t="s">
        <v>84</v>
      </c>
      <c r="D63" s="19" t="s">
        <v>85</v>
      </c>
      <c r="F63" s="7" t="s">
        <v>29</v>
      </c>
      <c r="G63" s="21" t="s">
        <v>96</v>
      </c>
      <c r="I63" s="29">
        <v>0</v>
      </c>
    </row>
    <row r="64" spans="1:9" x14ac:dyDescent="0.25">
      <c r="A64" s="88"/>
      <c r="B64" s="3" t="s">
        <v>17</v>
      </c>
      <c r="C64" s="19" t="s">
        <v>84</v>
      </c>
      <c r="D64" s="19" t="s">
        <v>85</v>
      </c>
      <c r="F64" s="7" t="s">
        <v>29</v>
      </c>
      <c r="G64" s="21" t="s">
        <v>96</v>
      </c>
      <c r="I64" s="29">
        <v>0</v>
      </c>
    </row>
    <row r="65" spans="1:9" x14ac:dyDescent="0.25">
      <c r="A65" s="88"/>
      <c r="B65" t="s">
        <v>113</v>
      </c>
      <c r="C65" s="19" t="s">
        <v>84</v>
      </c>
      <c r="D65" s="19" t="s">
        <v>85</v>
      </c>
      <c r="F65" s="7" t="s">
        <v>29</v>
      </c>
      <c r="G65" s="21" t="s">
        <v>96</v>
      </c>
      <c r="I65" s="29">
        <v>0</v>
      </c>
    </row>
    <row r="66" spans="1:9" x14ac:dyDescent="0.25">
      <c r="A66" s="88"/>
      <c r="B66" s="15" t="s">
        <v>126</v>
      </c>
      <c r="C66" s="25"/>
      <c r="D66" s="25"/>
      <c r="E66" s="26"/>
      <c r="F66" s="22" t="s">
        <v>115</v>
      </c>
      <c r="G66" s="26"/>
    </row>
    <row r="67" spans="1:9" x14ac:dyDescent="0.25">
      <c r="A67" s="88"/>
      <c r="B67" s="3" t="s">
        <v>17</v>
      </c>
      <c r="C67" s="19" t="s">
        <v>84</v>
      </c>
      <c r="D67" s="19" t="s">
        <v>85</v>
      </c>
      <c r="F67" s="7" t="s">
        <v>29</v>
      </c>
      <c r="G67" s="21" t="s">
        <v>96</v>
      </c>
      <c r="I67" s="29">
        <v>0</v>
      </c>
    </row>
    <row r="68" spans="1:9" x14ac:dyDescent="0.25">
      <c r="A68" s="88"/>
      <c r="B68" s="4" t="s">
        <v>111</v>
      </c>
      <c r="C68" s="19" t="s">
        <v>84</v>
      </c>
      <c r="D68" s="19" t="s">
        <v>85</v>
      </c>
      <c r="F68" s="7" t="s">
        <v>29</v>
      </c>
      <c r="G68" s="21" t="s">
        <v>96</v>
      </c>
      <c r="I68" s="29">
        <v>0</v>
      </c>
    </row>
    <row r="69" spans="1:9" x14ac:dyDescent="0.25">
      <c r="A69" s="88"/>
      <c r="B69" s="4" t="s">
        <v>112</v>
      </c>
      <c r="C69" s="19" t="s">
        <v>84</v>
      </c>
      <c r="D69" s="19" t="s">
        <v>85</v>
      </c>
      <c r="F69" s="7" t="s">
        <v>29</v>
      </c>
      <c r="G69" s="21" t="s">
        <v>96</v>
      </c>
      <c r="I69" s="29">
        <v>0</v>
      </c>
    </row>
    <row r="70" spans="1:9" x14ac:dyDescent="0.25">
      <c r="A70" s="88"/>
      <c r="B70" t="s">
        <v>113</v>
      </c>
      <c r="C70" s="19" t="s">
        <v>84</v>
      </c>
      <c r="D70" s="19" t="s">
        <v>85</v>
      </c>
      <c r="F70" s="7" t="s">
        <v>29</v>
      </c>
      <c r="G70" s="21" t="s">
        <v>96</v>
      </c>
      <c r="I70" s="29">
        <v>0</v>
      </c>
    </row>
    <row r="71" spans="1:9" x14ac:dyDescent="0.25">
      <c r="A71" s="88"/>
      <c r="B71" s="15" t="s">
        <v>127</v>
      </c>
      <c r="C71" s="25"/>
      <c r="D71" s="25"/>
      <c r="E71" s="26"/>
      <c r="F71" s="22" t="s">
        <v>115</v>
      </c>
      <c r="G71" s="26"/>
    </row>
    <row r="72" spans="1:9" x14ac:dyDescent="0.25">
      <c r="A72" s="88"/>
      <c r="B72" s="3" t="s">
        <v>17</v>
      </c>
      <c r="C72" s="19" t="s">
        <v>84</v>
      </c>
      <c r="D72" s="19" t="s">
        <v>85</v>
      </c>
      <c r="F72" s="7" t="s">
        <v>29</v>
      </c>
      <c r="G72" s="21" t="s">
        <v>96</v>
      </c>
      <c r="I72" s="29">
        <v>0</v>
      </c>
    </row>
    <row r="73" spans="1:9" x14ac:dyDescent="0.25">
      <c r="A73" s="88"/>
      <c r="B73" s="4" t="s">
        <v>111</v>
      </c>
      <c r="C73" s="19" t="s">
        <v>84</v>
      </c>
      <c r="D73" s="19" t="s">
        <v>85</v>
      </c>
      <c r="F73" s="7" t="s">
        <v>29</v>
      </c>
      <c r="G73" s="21" t="s">
        <v>96</v>
      </c>
      <c r="I73" s="29">
        <v>0</v>
      </c>
    </row>
    <row r="74" spans="1:9" x14ac:dyDescent="0.25">
      <c r="A74" s="88"/>
      <c r="B74" s="4" t="s">
        <v>112</v>
      </c>
      <c r="C74" s="19" t="s">
        <v>84</v>
      </c>
      <c r="D74" s="19" t="s">
        <v>85</v>
      </c>
      <c r="F74" s="7" t="s">
        <v>29</v>
      </c>
      <c r="G74" s="21" t="s">
        <v>96</v>
      </c>
      <c r="I74" s="29">
        <v>0</v>
      </c>
    </row>
    <row r="75" spans="1:9" x14ac:dyDescent="0.25">
      <c r="A75" s="88"/>
      <c r="B75" t="s">
        <v>113</v>
      </c>
      <c r="C75" s="19" t="s">
        <v>84</v>
      </c>
      <c r="D75" s="19" t="s">
        <v>85</v>
      </c>
      <c r="F75" s="7" t="s">
        <v>29</v>
      </c>
      <c r="G75" s="21" t="s">
        <v>96</v>
      </c>
      <c r="I75" s="29">
        <v>0</v>
      </c>
    </row>
    <row r="76" spans="1:9" x14ac:dyDescent="0.25">
      <c r="A76" s="88"/>
    </row>
    <row r="77" spans="1:9" x14ac:dyDescent="0.25">
      <c r="A77" s="88"/>
    </row>
    <row r="78" spans="1:9" x14ac:dyDescent="0.25">
      <c r="A78" s="88"/>
    </row>
    <row r="79" spans="1:9" x14ac:dyDescent="0.25">
      <c r="A79" s="88"/>
    </row>
    <row r="80" spans="1:9" x14ac:dyDescent="0.25">
      <c r="A80" s="88"/>
    </row>
  </sheetData>
  <mergeCells count="5">
    <mergeCell ref="A2:A16"/>
    <mergeCell ref="A17:A32"/>
    <mergeCell ref="A33:A48"/>
    <mergeCell ref="A49:A64"/>
    <mergeCell ref="A65:A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RowHeight="15" x14ac:dyDescent="0.25"/>
  <cols>
    <col min="1" max="1" width="23.28515625" customWidth="1"/>
    <col min="2" max="2" width="50.5703125" bestFit="1" customWidth="1"/>
    <col min="3" max="3" width="9.42578125" customWidth="1"/>
    <col min="4" max="4" width="8.7109375" customWidth="1"/>
    <col min="5" max="5" width="10.7109375" customWidth="1"/>
    <col min="6" max="6" width="61.42578125" bestFit="1" customWidth="1"/>
    <col min="7" max="7" width="20.7109375" customWidth="1"/>
    <col min="8" max="8" width="3.5703125" customWidth="1"/>
  </cols>
  <sheetData>
    <row r="1" spans="1:9" x14ac:dyDescent="0.25">
      <c r="B1" s="12" t="s">
        <v>79</v>
      </c>
      <c r="C1" s="13" t="s">
        <v>80</v>
      </c>
      <c r="D1" s="13" t="s">
        <v>81</v>
      </c>
      <c r="E1" s="12" t="s">
        <v>92</v>
      </c>
      <c r="F1" s="21" t="s">
        <v>28</v>
      </c>
      <c r="G1" s="13" t="s">
        <v>82</v>
      </c>
    </row>
    <row r="2" spans="1:9" ht="15" customHeight="1" x14ac:dyDescent="0.25">
      <c r="A2" s="88" t="s">
        <v>78</v>
      </c>
      <c r="B2" s="15" t="s">
        <v>117</v>
      </c>
      <c r="C2" s="16"/>
      <c r="D2" s="16"/>
      <c r="E2" s="15"/>
      <c r="F2" s="22" t="s">
        <v>93</v>
      </c>
      <c r="G2" s="18"/>
    </row>
    <row r="3" spans="1:9" ht="15" customHeight="1" x14ac:dyDescent="0.25">
      <c r="A3" s="88"/>
      <c r="B3" s="14" t="s">
        <v>86</v>
      </c>
      <c r="C3" s="19" t="s">
        <v>84</v>
      </c>
      <c r="D3" s="19" t="s">
        <v>85</v>
      </c>
      <c r="E3" s="12"/>
      <c r="F3" s="7" t="s">
        <v>72</v>
      </c>
      <c r="G3" s="21" t="s">
        <v>96</v>
      </c>
      <c r="I3">
        <v>71</v>
      </c>
    </row>
    <row r="4" spans="1:9" ht="15" customHeight="1" x14ac:dyDescent="0.25">
      <c r="A4" s="88"/>
      <c r="B4" s="14" t="s">
        <v>87</v>
      </c>
      <c r="C4" s="19" t="s">
        <v>84</v>
      </c>
      <c r="D4" s="19" t="s">
        <v>85</v>
      </c>
      <c r="E4" s="12"/>
      <c r="F4" s="7" t="s">
        <v>72</v>
      </c>
      <c r="G4" s="21" t="s">
        <v>96</v>
      </c>
      <c r="I4">
        <v>29</v>
      </c>
    </row>
    <row r="5" spans="1:9" ht="15" customHeight="1" x14ac:dyDescent="0.25">
      <c r="A5" s="88"/>
      <c r="B5" s="14" t="s">
        <v>88</v>
      </c>
      <c r="C5" s="19" t="s">
        <v>84</v>
      </c>
      <c r="D5" s="19" t="s">
        <v>85</v>
      </c>
      <c r="E5" s="12"/>
      <c r="F5" s="7" t="s">
        <v>29</v>
      </c>
      <c r="G5" s="21" t="s">
        <v>96</v>
      </c>
      <c r="I5">
        <v>5</v>
      </c>
    </row>
    <row r="6" spans="1:9" ht="15" customHeight="1" x14ac:dyDescent="0.25">
      <c r="A6" s="88"/>
      <c r="B6" s="14" t="s">
        <v>89</v>
      </c>
      <c r="C6" s="19" t="s">
        <v>84</v>
      </c>
      <c r="D6" s="19" t="s">
        <v>85</v>
      </c>
      <c r="E6" s="12"/>
      <c r="F6" s="7" t="s">
        <v>72</v>
      </c>
      <c r="G6" s="21" t="s">
        <v>96</v>
      </c>
      <c r="I6">
        <v>48</v>
      </c>
    </row>
    <row r="7" spans="1:9" ht="15" customHeight="1" x14ac:dyDescent="0.25">
      <c r="A7" s="88"/>
      <c r="B7" s="14" t="s">
        <v>90</v>
      </c>
      <c r="C7" s="19" t="s">
        <v>84</v>
      </c>
      <c r="D7" s="19" t="s">
        <v>85</v>
      </c>
      <c r="E7" s="12"/>
      <c r="F7" s="7" t="s">
        <v>72</v>
      </c>
      <c r="G7" s="21" t="s">
        <v>96</v>
      </c>
      <c r="I7">
        <v>53</v>
      </c>
    </row>
    <row r="8" spans="1:9" ht="15" customHeight="1" x14ac:dyDescent="0.25">
      <c r="A8" s="88"/>
      <c r="B8" s="14" t="s">
        <v>91</v>
      </c>
      <c r="C8" s="19" t="s">
        <v>84</v>
      </c>
      <c r="D8" s="19" t="s">
        <v>85</v>
      </c>
      <c r="E8" s="12"/>
      <c r="F8" s="7" t="s">
        <v>29</v>
      </c>
      <c r="G8" s="21" t="s">
        <v>96</v>
      </c>
      <c r="I8">
        <v>5</v>
      </c>
    </row>
    <row r="9" spans="1:9" ht="15" customHeight="1" x14ac:dyDescent="0.25">
      <c r="A9" s="88"/>
      <c r="B9" s="23" t="s">
        <v>105</v>
      </c>
      <c r="C9" s="19" t="s">
        <v>84</v>
      </c>
      <c r="D9" s="24" t="s">
        <v>95</v>
      </c>
      <c r="E9" s="12"/>
      <c r="F9" s="7" t="s">
        <v>64</v>
      </c>
      <c r="G9" s="20" t="s">
        <v>94</v>
      </c>
      <c r="I9">
        <v>27645.1</v>
      </c>
    </row>
    <row r="10" spans="1:9" ht="15" customHeight="1" x14ac:dyDescent="0.25">
      <c r="A10" s="88"/>
      <c r="B10" s="23" t="s">
        <v>106</v>
      </c>
      <c r="C10" s="19" t="s">
        <v>84</v>
      </c>
      <c r="D10" s="24" t="s">
        <v>95</v>
      </c>
      <c r="E10" s="12"/>
      <c r="F10" s="7" t="s">
        <v>64</v>
      </c>
      <c r="G10" s="20" t="s">
        <v>94</v>
      </c>
      <c r="I10">
        <v>605849.30000000005</v>
      </c>
    </row>
    <row r="11" spans="1:9" ht="15" customHeight="1" x14ac:dyDescent="0.25">
      <c r="A11" s="88"/>
      <c r="B11" s="23" t="s">
        <v>107</v>
      </c>
      <c r="C11" s="19" t="s">
        <v>84</v>
      </c>
      <c r="D11" s="24" t="s">
        <v>95</v>
      </c>
      <c r="E11" s="12"/>
      <c r="F11" s="7" t="s">
        <v>64</v>
      </c>
      <c r="G11" s="20" t="s">
        <v>94</v>
      </c>
      <c r="I11">
        <v>369860.10000000003</v>
      </c>
    </row>
    <row r="12" spans="1:9" ht="15" customHeight="1" x14ac:dyDescent="0.25">
      <c r="A12" s="88"/>
      <c r="B12" s="23" t="s">
        <v>108</v>
      </c>
      <c r="C12" s="19" t="s">
        <v>84</v>
      </c>
      <c r="D12" s="24" t="s">
        <v>95</v>
      </c>
      <c r="E12" s="12"/>
      <c r="F12" s="7" t="s">
        <v>64</v>
      </c>
      <c r="G12" s="20" t="s">
        <v>94</v>
      </c>
      <c r="I12">
        <v>7771.7000000000007</v>
      </c>
    </row>
    <row r="13" spans="1:9" ht="15" customHeight="1" x14ac:dyDescent="0.25">
      <c r="A13" s="88"/>
      <c r="B13" s="23" t="s">
        <v>109</v>
      </c>
      <c r="C13" s="19" t="s">
        <v>84</v>
      </c>
      <c r="D13" s="24" t="s">
        <v>95</v>
      </c>
      <c r="E13" s="12"/>
      <c r="F13" s="7" t="s">
        <v>64</v>
      </c>
      <c r="G13" s="20" t="s">
        <v>94</v>
      </c>
      <c r="I13">
        <v>3107.8</v>
      </c>
    </row>
    <row r="14" spans="1:9" ht="15" customHeight="1" x14ac:dyDescent="0.25">
      <c r="A14" s="88"/>
      <c r="B14" s="23" t="s">
        <v>110</v>
      </c>
      <c r="C14" s="19" t="s">
        <v>84</v>
      </c>
      <c r="D14" s="24" t="s">
        <v>95</v>
      </c>
      <c r="E14" s="12"/>
      <c r="F14" s="7" t="s">
        <v>29</v>
      </c>
      <c r="G14" s="20" t="s">
        <v>94</v>
      </c>
      <c r="I14">
        <v>150000</v>
      </c>
    </row>
    <row r="15" spans="1:9" ht="15" customHeight="1" x14ac:dyDescent="0.25">
      <c r="A15" s="88"/>
      <c r="B15" s="23" t="s">
        <v>97</v>
      </c>
      <c r="C15" s="19" t="s">
        <v>84</v>
      </c>
      <c r="D15" s="24" t="s">
        <v>103</v>
      </c>
      <c r="E15" s="12"/>
      <c r="F15" s="7" t="s">
        <v>29</v>
      </c>
      <c r="G15" s="20" t="s">
        <v>104</v>
      </c>
      <c r="I15">
        <v>0.05</v>
      </c>
    </row>
    <row r="16" spans="1:9" ht="15" customHeight="1" x14ac:dyDescent="0.25">
      <c r="A16" s="88"/>
      <c r="B16" s="23" t="s">
        <v>98</v>
      </c>
      <c r="C16" s="19" t="s">
        <v>84</v>
      </c>
      <c r="D16" s="24" t="s">
        <v>103</v>
      </c>
      <c r="E16" s="12"/>
      <c r="F16" s="7" t="s">
        <v>29</v>
      </c>
      <c r="G16" s="20" t="s">
        <v>104</v>
      </c>
      <c r="I16">
        <v>6.6666666666666666E-2</v>
      </c>
    </row>
    <row r="17" spans="1:9" x14ac:dyDescent="0.25">
      <c r="A17" s="88"/>
      <c r="B17" s="23" t="s">
        <v>99</v>
      </c>
      <c r="C17" s="19" t="s">
        <v>84</v>
      </c>
      <c r="D17" s="24" t="s">
        <v>103</v>
      </c>
      <c r="E17" s="12"/>
      <c r="F17" s="7" t="s">
        <v>29</v>
      </c>
      <c r="G17" s="20" t="s">
        <v>104</v>
      </c>
      <c r="I17">
        <v>0.05</v>
      </c>
    </row>
    <row r="18" spans="1:9" x14ac:dyDescent="0.25">
      <c r="A18" s="88"/>
      <c r="B18" s="23" t="s">
        <v>100</v>
      </c>
      <c r="C18" s="19" t="s">
        <v>84</v>
      </c>
      <c r="D18" s="24" t="s">
        <v>103</v>
      </c>
      <c r="E18" s="12"/>
      <c r="F18" s="7" t="s">
        <v>29</v>
      </c>
      <c r="G18" s="20" t="s">
        <v>104</v>
      </c>
      <c r="I18">
        <v>0.05</v>
      </c>
    </row>
    <row r="19" spans="1:9" x14ac:dyDescent="0.25">
      <c r="A19" s="88"/>
      <c r="B19" s="23" t="s">
        <v>101</v>
      </c>
      <c r="C19" s="19" t="s">
        <v>84</v>
      </c>
      <c r="D19" s="24" t="s">
        <v>103</v>
      </c>
      <c r="E19" s="12"/>
      <c r="F19" s="7" t="s">
        <v>29</v>
      </c>
      <c r="G19" s="20" t="s">
        <v>104</v>
      </c>
      <c r="I19">
        <v>2.5000000000000001E-2</v>
      </c>
    </row>
    <row r="20" spans="1:9" x14ac:dyDescent="0.25">
      <c r="A20" s="88"/>
      <c r="B20" s="23" t="s">
        <v>102</v>
      </c>
      <c r="C20" s="19" t="s">
        <v>84</v>
      </c>
      <c r="D20" s="24" t="s">
        <v>103</v>
      </c>
      <c r="E20" s="12"/>
      <c r="F20" s="7" t="s">
        <v>29</v>
      </c>
      <c r="G20" s="20" t="s">
        <v>104</v>
      </c>
      <c r="I20">
        <v>6.6666666666666666E-2</v>
      </c>
    </row>
    <row r="21" spans="1:9" x14ac:dyDescent="0.25">
      <c r="A21" s="88"/>
      <c r="B21" s="15" t="s">
        <v>118</v>
      </c>
      <c r="C21" s="25"/>
      <c r="D21" s="25"/>
      <c r="E21" s="26"/>
      <c r="F21" s="22" t="s">
        <v>115</v>
      </c>
      <c r="G21" s="26"/>
    </row>
    <row r="22" spans="1:9" x14ac:dyDescent="0.25">
      <c r="A22" s="88"/>
      <c r="B22" s="3" t="s">
        <v>17</v>
      </c>
      <c r="C22" s="19" t="s">
        <v>84</v>
      </c>
      <c r="D22" s="19" t="s">
        <v>85</v>
      </c>
      <c r="F22" s="7" t="s">
        <v>29</v>
      </c>
      <c r="G22" s="21" t="s">
        <v>96</v>
      </c>
      <c r="I22" s="29">
        <v>0</v>
      </c>
    </row>
    <row r="23" spans="1:9" x14ac:dyDescent="0.25">
      <c r="A23" s="88"/>
      <c r="B23" s="4" t="s">
        <v>111</v>
      </c>
      <c r="C23" s="19" t="s">
        <v>84</v>
      </c>
      <c r="D23" s="19" t="s">
        <v>85</v>
      </c>
      <c r="F23" s="7" t="s">
        <v>29</v>
      </c>
      <c r="G23" s="21" t="s">
        <v>96</v>
      </c>
      <c r="I23" s="29">
        <v>-3</v>
      </c>
    </row>
    <row r="24" spans="1:9" x14ac:dyDescent="0.25">
      <c r="A24" s="88"/>
      <c r="B24" s="4" t="s">
        <v>112</v>
      </c>
      <c r="C24" s="19" t="s">
        <v>84</v>
      </c>
      <c r="D24" s="19" t="s">
        <v>85</v>
      </c>
      <c r="F24" s="7" t="s">
        <v>29</v>
      </c>
      <c r="G24" s="21" t="s">
        <v>96</v>
      </c>
      <c r="I24" s="29">
        <v>3</v>
      </c>
    </row>
    <row r="25" spans="1:9" x14ac:dyDescent="0.25">
      <c r="A25" s="88"/>
      <c r="B25" t="s">
        <v>113</v>
      </c>
      <c r="C25" s="19" t="s">
        <v>84</v>
      </c>
      <c r="D25" s="19" t="s">
        <v>85</v>
      </c>
      <c r="F25" s="7" t="s">
        <v>29</v>
      </c>
      <c r="G25" s="21" t="s">
        <v>96</v>
      </c>
      <c r="I25" s="29">
        <v>0</v>
      </c>
    </row>
    <row r="26" spans="1:9" x14ac:dyDescent="0.25">
      <c r="A26" s="88"/>
      <c r="B26" s="15" t="s">
        <v>119</v>
      </c>
      <c r="C26" s="25"/>
      <c r="D26" s="25"/>
      <c r="E26" s="26"/>
      <c r="F26" s="22" t="s">
        <v>115</v>
      </c>
      <c r="G26" s="26"/>
    </row>
    <row r="27" spans="1:9" x14ac:dyDescent="0.25">
      <c r="A27" s="88"/>
      <c r="B27" s="3" t="s">
        <v>17</v>
      </c>
      <c r="C27" s="19" t="s">
        <v>84</v>
      </c>
      <c r="D27" s="19" t="s">
        <v>85</v>
      </c>
      <c r="F27" s="7" t="s">
        <v>29</v>
      </c>
      <c r="G27" s="21" t="s">
        <v>96</v>
      </c>
      <c r="I27" s="29">
        <v>0</v>
      </c>
    </row>
    <row r="28" spans="1:9" x14ac:dyDescent="0.25">
      <c r="A28" s="88"/>
      <c r="B28" s="4" t="s">
        <v>111</v>
      </c>
      <c r="C28" s="19" t="s">
        <v>84</v>
      </c>
      <c r="D28" s="19" t="s">
        <v>85</v>
      </c>
      <c r="F28" s="7" t="s">
        <v>29</v>
      </c>
      <c r="G28" s="21" t="s">
        <v>96</v>
      </c>
      <c r="I28" s="29">
        <v>-1</v>
      </c>
    </row>
    <row r="29" spans="1:9" x14ac:dyDescent="0.25">
      <c r="A29" s="88"/>
      <c r="B29" s="4" t="s">
        <v>112</v>
      </c>
      <c r="C29" s="19" t="s">
        <v>84</v>
      </c>
      <c r="D29" s="19" t="s">
        <v>85</v>
      </c>
      <c r="F29" s="7" t="s">
        <v>29</v>
      </c>
      <c r="G29" s="21" t="s">
        <v>96</v>
      </c>
      <c r="I29" s="29">
        <v>1</v>
      </c>
    </row>
    <row r="30" spans="1:9" x14ac:dyDescent="0.25">
      <c r="A30" s="88"/>
      <c r="B30" t="s">
        <v>113</v>
      </c>
      <c r="C30" s="19" t="s">
        <v>84</v>
      </c>
      <c r="D30" s="19" t="s">
        <v>85</v>
      </c>
      <c r="F30" s="7" t="s">
        <v>29</v>
      </c>
      <c r="G30" s="21" t="s">
        <v>96</v>
      </c>
      <c r="I30" s="29">
        <v>0</v>
      </c>
    </row>
    <row r="31" spans="1:9" x14ac:dyDescent="0.25">
      <c r="A31" s="88"/>
      <c r="B31" s="15" t="s">
        <v>120</v>
      </c>
      <c r="C31" s="25"/>
      <c r="D31" s="25"/>
      <c r="E31" s="26"/>
      <c r="F31" s="22" t="s">
        <v>115</v>
      </c>
      <c r="G31" s="26"/>
    </row>
    <row r="32" spans="1:9" x14ac:dyDescent="0.25">
      <c r="A32" s="88"/>
      <c r="B32" s="3" t="s">
        <v>17</v>
      </c>
      <c r="C32" s="19" t="s">
        <v>84</v>
      </c>
      <c r="D32" s="19" t="s">
        <v>85</v>
      </c>
      <c r="F32" s="7" t="s">
        <v>29</v>
      </c>
      <c r="G32" s="21" t="s">
        <v>96</v>
      </c>
      <c r="I32" s="29">
        <v>0</v>
      </c>
    </row>
    <row r="33" spans="1:9" s="1" customFormat="1" x14ac:dyDescent="0.25">
      <c r="A33" s="88"/>
      <c r="B33" s="4" t="s">
        <v>111</v>
      </c>
      <c r="C33" s="27" t="s">
        <v>84</v>
      </c>
      <c r="D33" s="27" t="s">
        <v>85</v>
      </c>
      <c r="F33" s="7" t="s">
        <v>29</v>
      </c>
      <c r="G33" s="28" t="s">
        <v>96</v>
      </c>
      <c r="I33" s="29">
        <v>-1</v>
      </c>
    </row>
    <row r="34" spans="1:9" x14ac:dyDescent="0.25">
      <c r="A34" s="88"/>
      <c r="B34" s="4" t="s">
        <v>112</v>
      </c>
      <c r="C34" s="19" t="s">
        <v>84</v>
      </c>
      <c r="D34" s="19" t="s">
        <v>85</v>
      </c>
      <c r="F34" s="7" t="s">
        <v>29</v>
      </c>
      <c r="G34" s="21" t="s">
        <v>96</v>
      </c>
      <c r="I34" s="29">
        <v>1</v>
      </c>
    </row>
    <row r="35" spans="1:9" x14ac:dyDescent="0.25">
      <c r="A35" s="88"/>
      <c r="B35" t="s">
        <v>113</v>
      </c>
      <c r="C35" s="19" t="s">
        <v>84</v>
      </c>
      <c r="D35" s="19" t="s">
        <v>85</v>
      </c>
      <c r="F35" s="7" t="s">
        <v>29</v>
      </c>
      <c r="G35" s="21" t="s">
        <v>96</v>
      </c>
      <c r="I35" s="29">
        <v>0</v>
      </c>
    </row>
    <row r="36" spans="1:9" x14ac:dyDescent="0.25">
      <c r="A36" s="88"/>
      <c r="B36" s="15" t="s">
        <v>121</v>
      </c>
      <c r="C36" s="25"/>
      <c r="D36" s="25"/>
      <c r="E36" s="26"/>
      <c r="F36" s="22" t="s">
        <v>115</v>
      </c>
      <c r="G36" s="26"/>
    </row>
    <row r="37" spans="1:9" x14ac:dyDescent="0.25">
      <c r="A37" s="88"/>
      <c r="B37" s="3" t="s">
        <v>17</v>
      </c>
      <c r="C37" s="19" t="s">
        <v>84</v>
      </c>
      <c r="D37" s="19" t="s">
        <v>85</v>
      </c>
      <c r="F37" s="7" t="s">
        <v>29</v>
      </c>
      <c r="G37" s="21" t="s">
        <v>96</v>
      </c>
      <c r="I37" s="29">
        <v>0</v>
      </c>
    </row>
    <row r="38" spans="1:9" x14ac:dyDescent="0.25">
      <c r="A38" s="88"/>
      <c r="B38" s="4" t="s">
        <v>111</v>
      </c>
      <c r="C38" s="19" t="s">
        <v>84</v>
      </c>
      <c r="D38" s="19" t="s">
        <v>85</v>
      </c>
      <c r="F38" s="7" t="s">
        <v>29</v>
      </c>
      <c r="G38" s="21" t="s">
        <v>96</v>
      </c>
      <c r="I38" s="29">
        <v>-0.5</v>
      </c>
    </row>
    <row r="39" spans="1:9" x14ac:dyDescent="0.25">
      <c r="A39" s="88"/>
      <c r="B39" s="4" t="s">
        <v>112</v>
      </c>
      <c r="C39" s="19" t="s">
        <v>84</v>
      </c>
      <c r="D39" s="19" t="s">
        <v>85</v>
      </c>
      <c r="F39" s="7" t="s">
        <v>29</v>
      </c>
      <c r="G39" s="21" t="s">
        <v>96</v>
      </c>
      <c r="I39" s="29">
        <v>0.5</v>
      </c>
    </row>
    <row r="40" spans="1:9" x14ac:dyDescent="0.25">
      <c r="A40" s="88"/>
      <c r="B40" t="s">
        <v>113</v>
      </c>
      <c r="C40" s="19" t="s">
        <v>84</v>
      </c>
      <c r="D40" s="19" t="s">
        <v>85</v>
      </c>
      <c r="F40" s="7" t="s">
        <v>29</v>
      </c>
      <c r="G40" s="21" t="s">
        <v>96</v>
      </c>
      <c r="I40" s="29">
        <v>0</v>
      </c>
    </row>
    <row r="41" spans="1:9" x14ac:dyDescent="0.25">
      <c r="A41" s="88"/>
      <c r="B41" s="15" t="s">
        <v>122</v>
      </c>
      <c r="C41" s="25"/>
      <c r="D41" s="25"/>
      <c r="E41" s="26"/>
      <c r="F41" s="22" t="s">
        <v>115</v>
      </c>
      <c r="G41" s="26"/>
    </row>
    <row r="42" spans="1:9" x14ac:dyDescent="0.25">
      <c r="A42" s="88"/>
      <c r="B42" s="3" t="s">
        <v>17</v>
      </c>
      <c r="C42" s="19" t="s">
        <v>84</v>
      </c>
      <c r="D42" s="19" t="s">
        <v>85</v>
      </c>
      <c r="F42" s="7" t="s">
        <v>29</v>
      </c>
      <c r="G42" s="21" t="s">
        <v>96</v>
      </c>
      <c r="I42" s="29">
        <v>0</v>
      </c>
    </row>
    <row r="43" spans="1:9" x14ac:dyDescent="0.25">
      <c r="A43" s="88"/>
      <c r="B43" s="4" t="s">
        <v>111</v>
      </c>
      <c r="C43" s="19" t="s">
        <v>84</v>
      </c>
      <c r="D43" s="19" t="s">
        <v>85</v>
      </c>
      <c r="F43" s="7" t="s">
        <v>29</v>
      </c>
      <c r="G43" s="21" t="s">
        <v>96</v>
      </c>
      <c r="I43" s="29">
        <v>-3</v>
      </c>
    </row>
    <row r="44" spans="1:9" x14ac:dyDescent="0.25">
      <c r="A44" s="88"/>
      <c r="B44" s="4" t="s">
        <v>112</v>
      </c>
      <c r="C44" s="19" t="s">
        <v>84</v>
      </c>
      <c r="D44" s="19" t="s">
        <v>85</v>
      </c>
      <c r="F44" s="7" t="s">
        <v>29</v>
      </c>
      <c r="G44" s="21" t="s">
        <v>96</v>
      </c>
      <c r="I44" s="29">
        <v>3</v>
      </c>
    </row>
    <row r="45" spans="1:9" x14ac:dyDescent="0.25">
      <c r="A45" s="88"/>
      <c r="B45" t="s">
        <v>113</v>
      </c>
      <c r="C45" s="19" t="s">
        <v>84</v>
      </c>
      <c r="D45" s="19" t="s">
        <v>85</v>
      </c>
      <c r="F45" s="7" t="s">
        <v>29</v>
      </c>
      <c r="G45" s="21" t="s">
        <v>96</v>
      </c>
      <c r="I45" s="29">
        <v>0</v>
      </c>
    </row>
    <row r="46" spans="1:9" x14ac:dyDescent="0.25">
      <c r="A46" s="88"/>
      <c r="B46" s="15" t="s">
        <v>123</v>
      </c>
      <c r="C46" s="25"/>
      <c r="D46" s="25"/>
      <c r="E46" s="26"/>
      <c r="F46" s="22" t="s">
        <v>115</v>
      </c>
      <c r="G46" s="26"/>
    </row>
    <row r="47" spans="1:9" x14ac:dyDescent="0.25">
      <c r="A47" s="88"/>
      <c r="B47" s="3" t="s">
        <v>25</v>
      </c>
      <c r="C47" s="19" t="s">
        <v>84</v>
      </c>
      <c r="D47" s="19" t="s">
        <v>85</v>
      </c>
      <c r="F47" s="7" t="s">
        <v>29</v>
      </c>
      <c r="G47" s="21" t="s">
        <v>96</v>
      </c>
      <c r="I47" s="29">
        <v>0</v>
      </c>
    </row>
    <row r="48" spans="1:9" x14ac:dyDescent="0.25">
      <c r="A48" s="88"/>
      <c r="B48" t="s">
        <v>23</v>
      </c>
      <c r="C48" s="19" t="s">
        <v>84</v>
      </c>
      <c r="D48" s="19" t="s">
        <v>116</v>
      </c>
      <c r="F48" s="7" t="s">
        <v>29</v>
      </c>
      <c r="G48" s="20" t="s">
        <v>94</v>
      </c>
      <c r="I48" s="29">
        <v>1.2</v>
      </c>
    </row>
    <row r="49" spans="1:9" ht="30" x14ac:dyDescent="0.25">
      <c r="A49" s="88"/>
      <c r="B49" s="3" t="s">
        <v>24</v>
      </c>
      <c r="C49" s="19" t="s">
        <v>84</v>
      </c>
      <c r="D49" s="19" t="s">
        <v>85</v>
      </c>
      <c r="F49" s="7" t="s">
        <v>29</v>
      </c>
      <c r="G49" s="21" t="s">
        <v>96</v>
      </c>
      <c r="I49" s="29">
        <v>0</v>
      </c>
    </row>
    <row r="50" spans="1:9" x14ac:dyDescent="0.25">
      <c r="A50" s="88"/>
      <c r="B50" s="3" t="s">
        <v>17</v>
      </c>
      <c r="C50" s="19" t="s">
        <v>84</v>
      </c>
      <c r="D50" s="19" t="s">
        <v>85</v>
      </c>
      <c r="F50" s="7" t="s">
        <v>29</v>
      </c>
      <c r="G50" s="21" t="s">
        <v>96</v>
      </c>
      <c r="I50" s="29">
        <v>0</v>
      </c>
    </row>
    <row r="51" spans="1:9" x14ac:dyDescent="0.25">
      <c r="A51" s="88"/>
      <c r="B51" t="s">
        <v>113</v>
      </c>
      <c r="C51" s="19" t="s">
        <v>84</v>
      </c>
      <c r="D51" s="19" t="s">
        <v>85</v>
      </c>
      <c r="F51" s="7" t="s">
        <v>29</v>
      </c>
      <c r="G51" s="21" t="s">
        <v>96</v>
      </c>
      <c r="I51" s="29">
        <v>0</v>
      </c>
    </row>
    <row r="52" spans="1:9" x14ac:dyDescent="0.25">
      <c r="A52" s="88"/>
      <c r="B52" s="15" t="s">
        <v>124</v>
      </c>
      <c r="C52" s="25"/>
      <c r="D52" s="25"/>
      <c r="E52" s="26"/>
      <c r="F52" s="22" t="s">
        <v>115</v>
      </c>
      <c r="G52" s="26"/>
    </row>
    <row r="53" spans="1:9" x14ac:dyDescent="0.25">
      <c r="A53" s="88"/>
      <c r="B53" s="3" t="s">
        <v>17</v>
      </c>
      <c r="C53" s="19" t="s">
        <v>84</v>
      </c>
      <c r="D53" s="19" t="s">
        <v>85</v>
      </c>
      <c r="F53" s="10" t="s">
        <v>31</v>
      </c>
      <c r="G53" s="21" t="s">
        <v>96</v>
      </c>
      <c r="I53" s="29">
        <v>0</v>
      </c>
    </row>
    <row r="54" spans="1:9" x14ac:dyDescent="0.25">
      <c r="A54" s="88"/>
      <c r="B54" s="4" t="s">
        <v>111</v>
      </c>
      <c r="C54" s="19" t="s">
        <v>84</v>
      </c>
      <c r="D54" s="19" t="s">
        <v>85</v>
      </c>
      <c r="F54" s="10" t="s">
        <v>31</v>
      </c>
      <c r="G54" s="21" t="s">
        <v>96</v>
      </c>
      <c r="I54" s="29">
        <v>0</v>
      </c>
    </row>
    <row r="55" spans="1:9" x14ac:dyDescent="0.25">
      <c r="A55" s="88"/>
      <c r="B55" s="4" t="s">
        <v>112</v>
      </c>
      <c r="C55" s="19" t="s">
        <v>84</v>
      </c>
      <c r="D55" s="19" t="s">
        <v>85</v>
      </c>
      <c r="F55" s="10" t="s">
        <v>31</v>
      </c>
      <c r="G55" s="21" t="s">
        <v>96</v>
      </c>
      <c r="I55" s="29">
        <v>0</v>
      </c>
    </row>
    <row r="56" spans="1:9" x14ac:dyDescent="0.25">
      <c r="A56" s="88"/>
      <c r="B56" t="s">
        <v>113</v>
      </c>
      <c r="C56" s="19" t="s">
        <v>84</v>
      </c>
      <c r="D56" s="19" t="s">
        <v>85</v>
      </c>
      <c r="F56" s="10" t="s">
        <v>31</v>
      </c>
      <c r="G56" s="21" t="s">
        <v>96</v>
      </c>
      <c r="I56" s="29">
        <v>0</v>
      </c>
    </row>
    <row r="57" spans="1:9" x14ac:dyDescent="0.25">
      <c r="A57" s="88"/>
      <c r="B57" s="3" t="s">
        <v>17</v>
      </c>
      <c r="C57" s="19" t="s">
        <v>84</v>
      </c>
      <c r="D57" s="19" t="s">
        <v>85</v>
      </c>
      <c r="F57" s="10" t="s">
        <v>30</v>
      </c>
      <c r="G57" s="21" t="s">
        <v>96</v>
      </c>
      <c r="I57" s="29">
        <v>0</v>
      </c>
    </row>
    <row r="58" spans="1:9" x14ac:dyDescent="0.25">
      <c r="A58" s="88"/>
      <c r="B58" s="4" t="s">
        <v>111</v>
      </c>
      <c r="C58" s="19" t="s">
        <v>84</v>
      </c>
      <c r="D58" s="19" t="s">
        <v>85</v>
      </c>
      <c r="F58" s="10" t="s">
        <v>30</v>
      </c>
      <c r="G58" s="21" t="s">
        <v>96</v>
      </c>
      <c r="I58" s="29">
        <v>0</v>
      </c>
    </row>
    <row r="59" spans="1:9" x14ac:dyDescent="0.25">
      <c r="A59" s="88"/>
      <c r="B59" s="4" t="s">
        <v>112</v>
      </c>
      <c r="C59" s="19" t="s">
        <v>84</v>
      </c>
      <c r="D59" s="19" t="s">
        <v>85</v>
      </c>
      <c r="F59" s="10" t="s">
        <v>30</v>
      </c>
      <c r="G59" s="21" t="s">
        <v>96</v>
      </c>
      <c r="I59" s="29">
        <v>0</v>
      </c>
    </row>
    <row r="60" spans="1:9" x14ac:dyDescent="0.25">
      <c r="A60" s="88"/>
      <c r="B60" t="s">
        <v>113</v>
      </c>
      <c r="C60" s="19" t="s">
        <v>84</v>
      </c>
      <c r="D60" s="19" t="s">
        <v>85</v>
      </c>
      <c r="F60" s="10" t="s">
        <v>30</v>
      </c>
      <c r="G60" s="21" t="s">
        <v>96</v>
      </c>
      <c r="I60" s="29">
        <v>0</v>
      </c>
    </row>
    <row r="61" spans="1:9" x14ac:dyDescent="0.25">
      <c r="A61" s="88"/>
      <c r="B61" s="15" t="s">
        <v>125</v>
      </c>
      <c r="C61" s="25"/>
      <c r="D61" s="25"/>
      <c r="E61" s="26"/>
      <c r="F61" s="22" t="s">
        <v>115</v>
      </c>
      <c r="G61" s="26"/>
    </row>
    <row r="62" spans="1:9" x14ac:dyDescent="0.25">
      <c r="A62" s="88"/>
      <c r="B62" s="3" t="s">
        <v>37</v>
      </c>
      <c r="C62" s="19" t="s">
        <v>84</v>
      </c>
      <c r="D62" s="19" t="s">
        <v>128</v>
      </c>
      <c r="F62" s="10" t="s">
        <v>130</v>
      </c>
      <c r="G62" s="20" t="s">
        <v>129</v>
      </c>
      <c r="I62" s="29">
        <v>0</v>
      </c>
    </row>
    <row r="63" spans="1:9" ht="30" x14ac:dyDescent="0.25">
      <c r="A63" s="88"/>
      <c r="B63" s="3" t="s">
        <v>36</v>
      </c>
      <c r="C63" s="19" t="s">
        <v>84</v>
      </c>
      <c r="D63" s="19" t="s">
        <v>85</v>
      </c>
      <c r="F63" s="7" t="s">
        <v>29</v>
      </c>
      <c r="G63" s="21" t="s">
        <v>96</v>
      </c>
      <c r="I63" s="29">
        <v>0</v>
      </c>
    </row>
    <row r="64" spans="1:9" x14ac:dyDescent="0.25">
      <c r="A64" s="88"/>
      <c r="B64" s="3" t="s">
        <v>17</v>
      </c>
      <c r="C64" s="19" t="s">
        <v>84</v>
      </c>
      <c r="D64" s="19" t="s">
        <v>85</v>
      </c>
      <c r="F64" s="7" t="s">
        <v>29</v>
      </c>
      <c r="G64" s="21" t="s">
        <v>96</v>
      </c>
      <c r="I64" s="29">
        <v>0</v>
      </c>
    </row>
    <row r="65" spans="1:9" x14ac:dyDescent="0.25">
      <c r="A65" s="88"/>
      <c r="B65" t="s">
        <v>113</v>
      </c>
      <c r="C65" s="19" t="s">
        <v>84</v>
      </c>
      <c r="D65" s="19" t="s">
        <v>85</v>
      </c>
      <c r="F65" s="7" t="s">
        <v>29</v>
      </c>
      <c r="G65" s="21" t="s">
        <v>96</v>
      </c>
      <c r="I65" s="29">
        <v>0</v>
      </c>
    </row>
    <row r="66" spans="1:9" x14ac:dyDescent="0.25">
      <c r="A66" s="88"/>
      <c r="B66" s="15" t="s">
        <v>126</v>
      </c>
      <c r="C66" s="25"/>
      <c r="D66" s="25"/>
      <c r="E66" s="26"/>
      <c r="F66" s="22" t="s">
        <v>115</v>
      </c>
      <c r="G66" s="26"/>
    </row>
    <row r="67" spans="1:9" x14ac:dyDescent="0.25">
      <c r="A67" s="88"/>
      <c r="B67" s="3" t="s">
        <v>17</v>
      </c>
      <c r="C67" s="19" t="s">
        <v>84</v>
      </c>
      <c r="D67" s="19" t="s">
        <v>85</v>
      </c>
      <c r="F67" s="7" t="s">
        <v>29</v>
      </c>
      <c r="G67" s="21" t="s">
        <v>96</v>
      </c>
      <c r="I67" s="29">
        <v>0</v>
      </c>
    </row>
    <row r="68" spans="1:9" x14ac:dyDescent="0.25">
      <c r="A68" s="88"/>
      <c r="B68" s="4" t="s">
        <v>111</v>
      </c>
      <c r="C68" s="19" t="s">
        <v>84</v>
      </c>
      <c r="D68" s="19" t="s">
        <v>85</v>
      </c>
      <c r="F68" s="7" t="s">
        <v>29</v>
      </c>
      <c r="G68" s="21" t="s">
        <v>96</v>
      </c>
      <c r="I68" s="29">
        <v>0</v>
      </c>
    </row>
    <row r="69" spans="1:9" x14ac:dyDescent="0.25">
      <c r="A69" s="88"/>
      <c r="B69" s="4" t="s">
        <v>112</v>
      </c>
      <c r="C69" s="19" t="s">
        <v>84</v>
      </c>
      <c r="D69" s="19" t="s">
        <v>85</v>
      </c>
      <c r="F69" s="7" t="s">
        <v>29</v>
      </c>
      <c r="G69" s="21" t="s">
        <v>96</v>
      </c>
      <c r="I69" s="29">
        <v>0</v>
      </c>
    </row>
    <row r="70" spans="1:9" x14ac:dyDescent="0.25">
      <c r="A70" s="88"/>
      <c r="B70" t="s">
        <v>113</v>
      </c>
      <c r="C70" s="19" t="s">
        <v>84</v>
      </c>
      <c r="D70" s="19" t="s">
        <v>85</v>
      </c>
      <c r="F70" s="7" t="s">
        <v>29</v>
      </c>
      <c r="G70" s="21" t="s">
        <v>96</v>
      </c>
      <c r="I70" s="29">
        <v>0</v>
      </c>
    </row>
    <row r="71" spans="1:9" x14ac:dyDescent="0.25">
      <c r="A71" s="88"/>
      <c r="B71" s="15" t="s">
        <v>127</v>
      </c>
      <c r="C71" s="25"/>
      <c r="D71" s="25"/>
      <c r="E71" s="26"/>
      <c r="F71" s="22" t="s">
        <v>115</v>
      </c>
      <c r="G71" s="26"/>
    </row>
    <row r="72" spans="1:9" x14ac:dyDescent="0.25">
      <c r="A72" s="88"/>
      <c r="B72" s="3" t="s">
        <v>17</v>
      </c>
      <c r="C72" s="19" t="s">
        <v>84</v>
      </c>
      <c r="D72" s="19" t="s">
        <v>85</v>
      </c>
      <c r="F72" s="7" t="s">
        <v>29</v>
      </c>
      <c r="G72" s="21" t="s">
        <v>96</v>
      </c>
      <c r="I72" s="29">
        <v>0</v>
      </c>
    </row>
    <row r="73" spans="1:9" x14ac:dyDescent="0.25">
      <c r="A73" s="88"/>
      <c r="B73" s="4" t="s">
        <v>111</v>
      </c>
      <c r="C73" s="19" t="s">
        <v>84</v>
      </c>
      <c r="D73" s="19" t="s">
        <v>85</v>
      </c>
      <c r="F73" s="7" t="s">
        <v>29</v>
      </c>
      <c r="G73" s="21" t="s">
        <v>96</v>
      </c>
      <c r="I73" s="29">
        <v>0</v>
      </c>
    </row>
    <row r="74" spans="1:9" x14ac:dyDescent="0.25">
      <c r="A74" s="88"/>
      <c r="B74" s="4" t="s">
        <v>112</v>
      </c>
      <c r="C74" s="19" t="s">
        <v>84</v>
      </c>
      <c r="D74" s="19" t="s">
        <v>85</v>
      </c>
      <c r="F74" s="7" t="s">
        <v>29</v>
      </c>
      <c r="G74" s="21" t="s">
        <v>96</v>
      </c>
      <c r="I74" s="29">
        <v>0</v>
      </c>
    </row>
    <row r="75" spans="1:9" x14ac:dyDescent="0.25">
      <c r="A75" s="88"/>
      <c r="B75" t="s">
        <v>113</v>
      </c>
      <c r="C75" s="19" t="s">
        <v>84</v>
      </c>
      <c r="D75" s="19" t="s">
        <v>85</v>
      </c>
      <c r="F75" s="7" t="s">
        <v>29</v>
      </c>
      <c r="G75" s="21" t="s">
        <v>96</v>
      </c>
      <c r="I75" s="29">
        <v>0</v>
      </c>
    </row>
    <row r="76" spans="1:9" x14ac:dyDescent="0.25">
      <c r="A76" s="88"/>
    </row>
    <row r="77" spans="1:9" x14ac:dyDescent="0.25">
      <c r="A77" s="88"/>
    </row>
    <row r="78" spans="1:9" x14ac:dyDescent="0.25">
      <c r="A78" s="88"/>
    </row>
    <row r="79" spans="1:9" x14ac:dyDescent="0.25">
      <c r="A79" s="88"/>
    </row>
    <row r="80" spans="1:9" x14ac:dyDescent="0.25">
      <c r="A80" s="88"/>
    </row>
  </sheetData>
  <mergeCells count="5">
    <mergeCell ref="A2:A16"/>
    <mergeCell ref="A17:A32"/>
    <mergeCell ref="A33:A48"/>
    <mergeCell ref="A49:A64"/>
    <mergeCell ref="A65:A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60" sqref="I60"/>
    </sheetView>
  </sheetViews>
  <sheetFormatPr defaultRowHeight="15" x14ac:dyDescent="0.25"/>
  <cols>
    <col min="1" max="1" width="23.28515625" customWidth="1"/>
    <col min="2" max="2" width="50.5703125" bestFit="1" customWidth="1"/>
    <col min="3" max="3" width="9.42578125" customWidth="1"/>
    <col min="4" max="4" width="8.7109375" customWidth="1"/>
    <col min="5" max="5" width="10.7109375" customWidth="1"/>
    <col min="6" max="6" width="61.42578125" bestFit="1" customWidth="1"/>
    <col min="7" max="7" width="20.7109375" customWidth="1"/>
    <col min="8" max="8" width="3.5703125" customWidth="1"/>
  </cols>
  <sheetData>
    <row r="1" spans="1:9" x14ac:dyDescent="0.25">
      <c r="B1" s="12" t="s">
        <v>79</v>
      </c>
      <c r="C1" s="13" t="s">
        <v>80</v>
      </c>
      <c r="D1" s="13" t="s">
        <v>81</v>
      </c>
      <c r="E1" s="12" t="s">
        <v>92</v>
      </c>
      <c r="F1" s="21" t="s">
        <v>28</v>
      </c>
      <c r="G1" s="13" t="s">
        <v>82</v>
      </c>
    </row>
    <row r="2" spans="1:9" ht="15" customHeight="1" x14ac:dyDescent="0.25">
      <c r="A2" s="88" t="s">
        <v>78</v>
      </c>
      <c r="B2" s="15" t="s">
        <v>117</v>
      </c>
      <c r="C2" s="16"/>
      <c r="D2" s="16"/>
      <c r="E2" s="15"/>
      <c r="F2" s="22" t="s">
        <v>93</v>
      </c>
      <c r="G2" s="18"/>
    </row>
    <row r="3" spans="1:9" ht="15" customHeight="1" x14ac:dyDescent="0.25">
      <c r="A3" s="88"/>
      <c r="B3" s="14" t="s">
        <v>86</v>
      </c>
      <c r="C3" s="19" t="s">
        <v>84</v>
      </c>
      <c r="D3" s="19" t="s">
        <v>85</v>
      </c>
      <c r="E3" s="12"/>
      <c r="F3" s="7" t="s">
        <v>72</v>
      </c>
      <c r="G3" s="21" t="s">
        <v>96</v>
      </c>
      <c r="I3">
        <v>71</v>
      </c>
    </row>
    <row r="4" spans="1:9" ht="15" customHeight="1" x14ac:dyDescent="0.25">
      <c r="A4" s="88"/>
      <c r="B4" s="14" t="s">
        <v>87</v>
      </c>
      <c r="C4" s="19" t="s">
        <v>84</v>
      </c>
      <c r="D4" s="19" t="s">
        <v>85</v>
      </c>
      <c r="E4" s="12"/>
      <c r="F4" s="7" t="s">
        <v>72</v>
      </c>
      <c r="G4" s="21" t="s">
        <v>96</v>
      </c>
      <c r="I4">
        <v>29</v>
      </c>
    </row>
    <row r="5" spans="1:9" ht="15" customHeight="1" x14ac:dyDescent="0.25">
      <c r="A5" s="88"/>
      <c r="B5" s="14" t="s">
        <v>88</v>
      </c>
      <c r="C5" s="19" t="s">
        <v>84</v>
      </c>
      <c r="D5" s="19" t="s">
        <v>85</v>
      </c>
      <c r="E5" s="12"/>
      <c r="F5" s="7" t="s">
        <v>29</v>
      </c>
      <c r="G5" s="21" t="s">
        <v>96</v>
      </c>
      <c r="I5">
        <v>5</v>
      </c>
    </row>
    <row r="6" spans="1:9" ht="15" customHeight="1" x14ac:dyDescent="0.25">
      <c r="A6" s="88"/>
      <c r="B6" s="14" t="s">
        <v>89</v>
      </c>
      <c r="C6" s="19" t="s">
        <v>84</v>
      </c>
      <c r="D6" s="19" t="s">
        <v>85</v>
      </c>
      <c r="E6" s="12"/>
      <c r="F6" s="7" t="s">
        <v>72</v>
      </c>
      <c r="G6" s="21" t="s">
        <v>96</v>
      </c>
      <c r="I6">
        <v>48</v>
      </c>
    </row>
    <row r="7" spans="1:9" ht="15" customHeight="1" x14ac:dyDescent="0.25">
      <c r="A7" s="88"/>
      <c r="B7" s="14" t="s">
        <v>90</v>
      </c>
      <c r="C7" s="19" t="s">
        <v>84</v>
      </c>
      <c r="D7" s="19" t="s">
        <v>85</v>
      </c>
      <c r="E7" s="12"/>
      <c r="F7" s="7" t="s">
        <v>72</v>
      </c>
      <c r="G7" s="21" t="s">
        <v>96</v>
      </c>
      <c r="I7">
        <v>53</v>
      </c>
    </row>
    <row r="8" spans="1:9" ht="15" customHeight="1" x14ac:dyDescent="0.25">
      <c r="A8" s="88"/>
      <c r="B8" s="14" t="s">
        <v>91</v>
      </c>
      <c r="C8" s="19" t="s">
        <v>84</v>
      </c>
      <c r="D8" s="19" t="s">
        <v>85</v>
      </c>
      <c r="E8" s="12"/>
      <c r="F8" s="7" t="s">
        <v>29</v>
      </c>
      <c r="G8" s="21" t="s">
        <v>96</v>
      </c>
      <c r="I8">
        <v>5</v>
      </c>
    </row>
    <row r="9" spans="1:9" ht="15" customHeight="1" x14ac:dyDescent="0.25">
      <c r="A9" s="88"/>
      <c r="B9" s="23" t="s">
        <v>105</v>
      </c>
      <c r="C9" s="19" t="s">
        <v>84</v>
      </c>
      <c r="D9" s="24" t="s">
        <v>95</v>
      </c>
      <c r="E9" s="12"/>
      <c r="F9" s="7" t="s">
        <v>64</v>
      </c>
      <c r="G9" s="20" t="s">
        <v>94</v>
      </c>
      <c r="I9">
        <v>27645.1</v>
      </c>
    </row>
    <row r="10" spans="1:9" ht="15" customHeight="1" x14ac:dyDescent="0.25">
      <c r="A10" s="88"/>
      <c r="B10" s="23" t="s">
        <v>106</v>
      </c>
      <c r="C10" s="19" t="s">
        <v>84</v>
      </c>
      <c r="D10" s="24" t="s">
        <v>95</v>
      </c>
      <c r="E10" s="12"/>
      <c r="F10" s="7" t="s">
        <v>64</v>
      </c>
      <c r="G10" s="20" t="s">
        <v>94</v>
      </c>
      <c r="I10">
        <v>605849.30000000005</v>
      </c>
    </row>
    <row r="11" spans="1:9" ht="15" customHeight="1" x14ac:dyDescent="0.25">
      <c r="A11" s="88"/>
      <c r="B11" s="23" t="s">
        <v>107</v>
      </c>
      <c r="C11" s="19" t="s">
        <v>84</v>
      </c>
      <c r="D11" s="24" t="s">
        <v>95</v>
      </c>
      <c r="E11" s="12"/>
      <c r="F11" s="7" t="s">
        <v>64</v>
      </c>
      <c r="G11" s="20" t="s">
        <v>94</v>
      </c>
      <c r="I11">
        <v>369860.10000000003</v>
      </c>
    </row>
    <row r="12" spans="1:9" ht="15" customHeight="1" x14ac:dyDescent="0.25">
      <c r="A12" s="88"/>
      <c r="B12" s="23" t="s">
        <v>108</v>
      </c>
      <c r="C12" s="19" t="s">
        <v>84</v>
      </c>
      <c r="D12" s="24" t="s">
        <v>95</v>
      </c>
      <c r="E12" s="12"/>
      <c r="F12" s="7" t="s">
        <v>64</v>
      </c>
      <c r="G12" s="20" t="s">
        <v>94</v>
      </c>
      <c r="I12">
        <v>7771.7000000000007</v>
      </c>
    </row>
    <row r="13" spans="1:9" ht="15" customHeight="1" x14ac:dyDescent="0.25">
      <c r="A13" s="88"/>
      <c r="B13" s="23" t="s">
        <v>109</v>
      </c>
      <c r="C13" s="19" t="s">
        <v>84</v>
      </c>
      <c r="D13" s="24" t="s">
        <v>95</v>
      </c>
      <c r="E13" s="12"/>
      <c r="F13" s="7" t="s">
        <v>64</v>
      </c>
      <c r="G13" s="20" t="s">
        <v>94</v>
      </c>
      <c r="I13">
        <v>3107.8</v>
      </c>
    </row>
    <row r="14" spans="1:9" ht="15" customHeight="1" x14ac:dyDescent="0.25">
      <c r="A14" s="88"/>
      <c r="B14" s="23" t="s">
        <v>110</v>
      </c>
      <c r="C14" s="19" t="s">
        <v>84</v>
      </c>
      <c r="D14" s="24" t="s">
        <v>95</v>
      </c>
      <c r="E14" s="12"/>
      <c r="F14" s="7" t="s">
        <v>29</v>
      </c>
      <c r="G14" s="20" t="s">
        <v>94</v>
      </c>
      <c r="I14">
        <v>150000</v>
      </c>
    </row>
    <row r="15" spans="1:9" ht="15" customHeight="1" x14ac:dyDescent="0.25">
      <c r="A15" s="88"/>
      <c r="B15" s="23" t="s">
        <v>97</v>
      </c>
      <c r="C15" s="19" t="s">
        <v>84</v>
      </c>
      <c r="D15" s="24" t="s">
        <v>103</v>
      </c>
      <c r="E15" s="12"/>
      <c r="F15" s="7" t="s">
        <v>29</v>
      </c>
      <c r="G15" s="20" t="s">
        <v>104</v>
      </c>
      <c r="I15">
        <v>0.05</v>
      </c>
    </row>
    <row r="16" spans="1:9" ht="15" customHeight="1" x14ac:dyDescent="0.25">
      <c r="A16" s="88"/>
      <c r="B16" s="23" t="s">
        <v>98</v>
      </c>
      <c r="C16" s="19" t="s">
        <v>84</v>
      </c>
      <c r="D16" s="24" t="s">
        <v>103</v>
      </c>
      <c r="E16" s="12"/>
      <c r="F16" s="7" t="s">
        <v>29</v>
      </c>
      <c r="G16" s="20" t="s">
        <v>104</v>
      </c>
      <c r="I16">
        <v>6.6666666666666666E-2</v>
      </c>
    </row>
    <row r="17" spans="1:9" x14ac:dyDescent="0.25">
      <c r="A17" s="88"/>
      <c r="B17" s="23" t="s">
        <v>99</v>
      </c>
      <c r="C17" s="19" t="s">
        <v>84</v>
      </c>
      <c r="D17" s="24" t="s">
        <v>103</v>
      </c>
      <c r="E17" s="12"/>
      <c r="F17" s="7" t="s">
        <v>29</v>
      </c>
      <c r="G17" s="20" t="s">
        <v>104</v>
      </c>
      <c r="I17">
        <v>0.05</v>
      </c>
    </row>
    <row r="18" spans="1:9" x14ac:dyDescent="0.25">
      <c r="A18" s="88"/>
      <c r="B18" s="23" t="s">
        <v>100</v>
      </c>
      <c r="C18" s="19" t="s">
        <v>84</v>
      </c>
      <c r="D18" s="24" t="s">
        <v>103</v>
      </c>
      <c r="E18" s="12"/>
      <c r="F18" s="7" t="s">
        <v>29</v>
      </c>
      <c r="G18" s="20" t="s">
        <v>104</v>
      </c>
      <c r="I18">
        <v>0.05</v>
      </c>
    </row>
    <row r="19" spans="1:9" x14ac:dyDescent="0.25">
      <c r="A19" s="88"/>
      <c r="B19" s="23" t="s">
        <v>101</v>
      </c>
      <c r="C19" s="19" t="s">
        <v>84</v>
      </c>
      <c r="D19" s="24" t="s">
        <v>103</v>
      </c>
      <c r="E19" s="12"/>
      <c r="F19" s="7" t="s">
        <v>29</v>
      </c>
      <c r="G19" s="20" t="s">
        <v>104</v>
      </c>
      <c r="I19">
        <v>2.5000000000000001E-2</v>
      </c>
    </row>
    <row r="20" spans="1:9" x14ac:dyDescent="0.25">
      <c r="A20" s="88"/>
      <c r="B20" s="23" t="s">
        <v>102</v>
      </c>
      <c r="C20" s="19" t="s">
        <v>84</v>
      </c>
      <c r="D20" s="24" t="s">
        <v>103</v>
      </c>
      <c r="E20" s="12"/>
      <c r="F20" s="7" t="s">
        <v>29</v>
      </c>
      <c r="G20" s="20" t="s">
        <v>104</v>
      </c>
      <c r="I20">
        <v>6.6666666666666666E-2</v>
      </c>
    </row>
    <row r="21" spans="1:9" x14ac:dyDescent="0.25">
      <c r="A21" s="88"/>
      <c r="B21" s="15" t="s">
        <v>118</v>
      </c>
      <c r="C21" s="25"/>
      <c r="D21" s="25"/>
      <c r="E21" s="26"/>
      <c r="F21" s="22" t="s">
        <v>115</v>
      </c>
      <c r="G21" s="26"/>
    </row>
    <row r="22" spans="1:9" x14ac:dyDescent="0.25">
      <c r="A22" s="88"/>
      <c r="B22" s="3" t="s">
        <v>17</v>
      </c>
      <c r="C22" s="19" t="s">
        <v>84</v>
      </c>
      <c r="D22" s="19" t="s">
        <v>85</v>
      </c>
      <c r="F22" s="7" t="s">
        <v>29</v>
      </c>
      <c r="G22" s="21" t="s">
        <v>96</v>
      </c>
      <c r="I22" s="29">
        <v>0</v>
      </c>
    </row>
    <row r="23" spans="1:9" x14ac:dyDescent="0.25">
      <c r="A23" s="88"/>
      <c r="B23" s="4" t="s">
        <v>111</v>
      </c>
      <c r="C23" s="19" t="s">
        <v>84</v>
      </c>
      <c r="D23" s="19" t="s">
        <v>85</v>
      </c>
      <c r="F23" s="7" t="s">
        <v>29</v>
      </c>
      <c r="G23" s="21" t="s">
        <v>96</v>
      </c>
      <c r="I23" s="29">
        <v>0</v>
      </c>
    </row>
    <row r="24" spans="1:9" x14ac:dyDescent="0.25">
      <c r="A24" s="88"/>
      <c r="B24" s="4" t="s">
        <v>112</v>
      </c>
      <c r="C24" s="19" t="s">
        <v>84</v>
      </c>
      <c r="D24" s="19" t="s">
        <v>85</v>
      </c>
      <c r="F24" s="7" t="s">
        <v>29</v>
      </c>
      <c r="G24" s="21" t="s">
        <v>96</v>
      </c>
      <c r="I24" s="29">
        <v>0</v>
      </c>
    </row>
    <row r="25" spans="1:9" x14ac:dyDescent="0.25">
      <c r="A25" s="88"/>
      <c r="B25" t="s">
        <v>113</v>
      </c>
      <c r="C25" s="19" t="s">
        <v>84</v>
      </c>
      <c r="D25" s="19" t="s">
        <v>85</v>
      </c>
      <c r="F25" s="7" t="s">
        <v>29</v>
      </c>
      <c r="G25" s="21" t="s">
        <v>96</v>
      </c>
      <c r="I25" s="29">
        <v>0</v>
      </c>
    </row>
    <row r="26" spans="1:9" x14ac:dyDescent="0.25">
      <c r="A26" s="88"/>
      <c r="B26" s="15" t="s">
        <v>119</v>
      </c>
      <c r="C26" s="25"/>
      <c r="D26" s="25"/>
      <c r="E26" s="26"/>
      <c r="F26" s="22" t="s">
        <v>115</v>
      </c>
      <c r="G26" s="26"/>
    </row>
    <row r="27" spans="1:9" x14ac:dyDescent="0.25">
      <c r="A27" s="88"/>
      <c r="B27" s="3" t="s">
        <v>17</v>
      </c>
      <c r="C27" s="19" t="s">
        <v>84</v>
      </c>
      <c r="D27" s="19" t="s">
        <v>85</v>
      </c>
      <c r="F27" s="7" t="s">
        <v>29</v>
      </c>
      <c r="G27" s="21" t="s">
        <v>96</v>
      </c>
      <c r="I27" s="29">
        <v>0</v>
      </c>
    </row>
    <row r="28" spans="1:9" x14ac:dyDescent="0.25">
      <c r="A28" s="88"/>
      <c r="B28" s="4" t="s">
        <v>111</v>
      </c>
      <c r="C28" s="19" t="s">
        <v>84</v>
      </c>
      <c r="D28" s="19" t="s">
        <v>85</v>
      </c>
      <c r="F28" s="7" t="s">
        <v>29</v>
      </c>
      <c r="G28" s="21" t="s">
        <v>96</v>
      </c>
      <c r="I28" s="29">
        <v>0</v>
      </c>
    </row>
    <row r="29" spans="1:9" x14ac:dyDescent="0.25">
      <c r="A29" s="88"/>
      <c r="B29" s="4" t="s">
        <v>112</v>
      </c>
      <c r="C29" s="19" t="s">
        <v>84</v>
      </c>
      <c r="D29" s="19" t="s">
        <v>85</v>
      </c>
      <c r="F29" s="7" t="s">
        <v>29</v>
      </c>
      <c r="G29" s="21" t="s">
        <v>96</v>
      </c>
      <c r="I29" s="29">
        <v>0</v>
      </c>
    </row>
    <row r="30" spans="1:9" x14ac:dyDescent="0.25">
      <c r="A30" s="88"/>
      <c r="B30" t="s">
        <v>113</v>
      </c>
      <c r="C30" s="19" t="s">
        <v>84</v>
      </c>
      <c r="D30" s="19" t="s">
        <v>85</v>
      </c>
      <c r="F30" s="7" t="s">
        <v>29</v>
      </c>
      <c r="G30" s="21" t="s">
        <v>96</v>
      </c>
      <c r="I30" s="29">
        <v>0</v>
      </c>
    </row>
    <row r="31" spans="1:9" x14ac:dyDescent="0.25">
      <c r="A31" s="88"/>
      <c r="B31" s="15" t="s">
        <v>120</v>
      </c>
      <c r="C31" s="25"/>
      <c r="D31" s="25"/>
      <c r="E31" s="26"/>
      <c r="F31" s="22" t="s">
        <v>115</v>
      </c>
      <c r="G31" s="26"/>
    </row>
    <row r="32" spans="1:9" x14ac:dyDescent="0.25">
      <c r="A32" s="88"/>
      <c r="B32" s="3" t="s">
        <v>17</v>
      </c>
      <c r="C32" s="19" t="s">
        <v>84</v>
      </c>
      <c r="D32" s="19" t="s">
        <v>85</v>
      </c>
      <c r="F32" s="7" t="s">
        <v>29</v>
      </c>
      <c r="G32" s="21" t="s">
        <v>96</v>
      </c>
      <c r="I32" s="29">
        <v>0</v>
      </c>
    </row>
    <row r="33" spans="1:9" s="1" customFormat="1" x14ac:dyDescent="0.25">
      <c r="A33" s="88"/>
      <c r="B33" s="4" t="s">
        <v>111</v>
      </c>
      <c r="C33" s="27" t="s">
        <v>84</v>
      </c>
      <c r="D33" s="27" t="s">
        <v>85</v>
      </c>
      <c r="F33" s="7" t="s">
        <v>29</v>
      </c>
      <c r="G33" s="28" t="s">
        <v>96</v>
      </c>
      <c r="I33" s="29">
        <v>0</v>
      </c>
    </row>
    <row r="34" spans="1:9" x14ac:dyDescent="0.25">
      <c r="A34" s="88"/>
      <c r="B34" s="4" t="s">
        <v>112</v>
      </c>
      <c r="C34" s="19" t="s">
        <v>84</v>
      </c>
      <c r="D34" s="19" t="s">
        <v>85</v>
      </c>
      <c r="F34" s="7" t="s">
        <v>29</v>
      </c>
      <c r="G34" s="21" t="s">
        <v>96</v>
      </c>
      <c r="I34" s="29">
        <v>0</v>
      </c>
    </row>
    <row r="35" spans="1:9" x14ac:dyDescent="0.25">
      <c r="A35" s="88"/>
      <c r="B35" t="s">
        <v>113</v>
      </c>
      <c r="C35" s="19" t="s">
        <v>84</v>
      </c>
      <c r="D35" s="19" t="s">
        <v>85</v>
      </c>
      <c r="F35" s="7" t="s">
        <v>29</v>
      </c>
      <c r="G35" s="21" t="s">
        <v>96</v>
      </c>
      <c r="I35" s="29">
        <v>0</v>
      </c>
    </row>
    <row r="36" spans="1:9" x14ac:dyDescent="0.25">
      <c r="A36" s="88"/>
      <c r="B36" s="15" t="s">
        <v>121</v>
      </c>
      <c r="C36" s="25"/>
      <c r="D36" s="25"/>
      <c r="E36" s="26"/>
      <c r="F36" s="22" t="s">
        <v>115</v>
      </c>
      <c r="G36" s="26"/>
    </row>
    <row r="37" spans="1:9" x14ac:dyDescent="0.25">
      <c r="A37" s="88"/>
      <c r="B37" s="3" t="s">
        <v>17</v>
      </c>
      <c r="C37" s="19" t="s">
        <v>84</v>
      </c>
      <c r="D37" s="19" t="s">
        <v>85</v>
      </c>
      <c r="F37" s="7" t="s">
        <v>29</v>
      </c>
      <c r="G37" s="21" t="s">
        <v>96</v>
      </c>
      <c r="I37" s="29">
        <v>0</v>
      </c>
    </row>
    <row r="38" spans="1:9" x14ac:dyDescent="0.25">
      <c r="A38" s="88"/>
      <c r="B38" s="4" t="s">
        <v>111</v>
      </c>
      <c r="C38" s="19" t="s">
        <v>84</v>
      </c>
      <c r="D38" s="19" t="s">
        <v>85</v>
      </c>
      <c r="F38" s="7" t="s">
        <v>29</v>
      </c>
      <c r="G38" s="21" t="s">
        <v>96</v>
      </c>
      <c r="I38" s="29">
        <v>0</v>
      </c>
    </row>
    <row r="39" spans="1:9" x14ac:dyDescent="0.25">
      <c r="A39" s="88"/>
      <c r="B39" s="4" t="s">
        <v>112</v>
      </c>
      <c r="C39" s="19" t="s">
        <v>84</v>
      </c>
      <c r="D39" s="19" t="s">
        <v>85</v>
      </c>
      <c r="F39" s="7" t="s">
        <v>29</v>
      </c>
      <c r="G39" s="21" t="s">
        <v>96</v>
      </c>
      <c r="I39" s="29">
        <v>0</v>
      </c>
    </row>
    <row r="40" spans="1:9" x14ac:dyDescent="0.25">
      <c r="A40" s="88"/>
      <c r="B40" t="s">
        <v>113</v>
      </c>
      <c r="C40" s="19" t="s">
        <v>84</v>
      </c>
      <c r="D40" s="19" t="s">
        <v>85</v>
      </c>
      <c r="F40" s="7" t="s">
        <v>29</v>
      </c>
      <c r="G40" s="21" t="s">
        <v>96</v>
      </c>
      <c r="I40" s="29">
        <v>0</v>
      </c>
    </row>
    <row r="41" spans="1:9" x14ac:dyDescent="0.25">
      <c r="A41" s="88"/>
      <c r="B41" s="15" t="s">
        <v>122</v>
      </c>
      <c r="C41" s="25"/>
      <c r="D41" s="25"/>
      <c r="E41" s="26"/>
      <c r="F41" s="22" t="s">
        <v>115</v>
      </c>
      <c r="G41" s="26"/>
    </row>
    <row r="42" spans="1:9" x14ac:dyDescent="0.25">
      <c r="A42" s="88"/>
      <c r="B42" s="3" t="s">
        <v>17</v>
      </c>
      <c r="C42" s="19" t="s">
        <v>84</v>
      </c>
      <c r="D42" s="19" t="s">
        <v>85</v>
      </c>
      <c r="F42" s="7" t="s">
        <v>29</v>
      </c>
      <c r="G42" s="21" t="s">
        <v>96</v>
      </c>
      <c r="I42" s="29">
        <v>0</v>
      </c>
    </row>
    <row r="43" spans="1:9" x14ac:dyDescent="0.25">
      <c r="A43" s="88"/>
      <c r="B43" s="4" t="s">
        <v>111</v>
      </c>
      <c r="C43" s="19" t="s">
        <v>84</v>
      </c>
      <c r="D43" s="19" t="s">
        <v>85</v>
      </c>
      <c r="F43" s="7" t="s">
        <v>29</v>
      </c>
      <c r="G43" s="21" t="s">
        <v>96</v>
      </c>
      <c r="I43" s="29">
        <v>0</v>
      </c>
    </row>
    <row r="44" spans="1:9" x14ac:dyDescent="0.25">
      <c r="A44" s="88"/>
      <c r="B44" s="4" t="s">
        <v>112</v>
      </c>
      <c r="C44" s="19" t="s">
        <v>84</v>
      </c>
      <c r="D44" s="19" t="s">
        <v>85</v>
      </c>
      <c r="F44" s="7" t="s">
        <v>29</v>
      </c>
      <c r="G44" s="21" t="s">
        <v>96</v>
      </c>
      <c r="I44" s="29">
        <v>0</v>
      </c>
    </row>
    <row r="45" spans="1:9" x14ac:dyDescent="0.25">
      <c r="A45" s="88"/>
      <c r="B45" t="s">
        <v>113</v>
      </c>
      <c r="C45" s="19" t="s">
        <v>84</v>
      </c>
      <c r="D45" s="19" t="s">
        <v>85</v>
      </c>
      <c r="F45" s="7" t="s">
        <v>29</v>
      </c>
      <c r="G45" s="21" t="s">
        <v>96</v>
      </c>
      <c r="I45" s="29">
        <v>0</v>
      </c>
    </row>
    <row r="46" spans="1:9" x14ac:dyDescent="0.25">
      <c r="A46" s="88"/>
      <c r="B46" s="15" t="s">
        <v>123</v>
      </c>
      <c r="C46" s="25"/>
      <c r="D46" s="25"/>
      <c r="E46" s="26"/>
      <c r="F46" s="22" t="s">
        <v>115</v>
      </c>
      <c r="G46" s="26"/>
    </row>
    <row r="47" spans="1:9" x14ac:dyDescent="0.25">
      <c r="A47" s="88"/>
      <c r="B47" s="3" t="s">
        <v>25</v>
      </c>
      <c r="C47" s="19" t="s">
        <v>84</v>
      </c>
      <c r="D47" s="19" t="s">
        <v>85</v>
      </c>
      <c r="F47" s="7" t="s">
        <v>29</v>
      </c>
      <c r="G47" s="21" t="s">
        <v>96</v>
      </c>
      <c r="I47" s="29">
        <v>20</v>
      </c>
    </row>
    <row r="48" spans="1:9" x14ac:dyDescent="0.25">
      <c r="A48" s="88"/>
      <c r="B48" t="s">
        <v>23</v>
      </c>
      <c r="C48" s="19" t="s">
        <v>84</v>
      </c>
      <c r="D48" s="19" t="s">
        <v>116</v>
      </c>
      <c r="F48" s="7" t="s">
        <v>29</v>
      </c>
      <c r="G48" s="20" t="s">
        <v>94</v>
      </c>
      <c r="I48" s="29">
        <v>1.2</v>
      </c>
    </row>
    <row r="49" spans="1:9" ht="30" x14ac:dyDescent="0.25">
      <c r="A49" s="88"/>
      <c r="B49" s="3" t="s">
        <v>24</v>
      </c>
      <c r="C49" s="19" t="s">
        <v>84</v>
      </c>
      <c r="D49" s="19" t="s">
        <v>85</v>
      </c>
      <c r="F49" s="7" t="s">
        <v>29</v>
      </c>
      <c r="G49" s="21" t="s">
        <v>96</v>
      </c>
      <c r="I49" s="29">
        <v>20</v>
      </c>
    </row>
    <row r="50" spans="1:9" x14ac:dyDescent="0.25">
      <c r="A50" s="88"/>
      <c r="B50" s="3" t="s">
        <v>17</v>
      </c>
      <c r="C50" s="19" t="s">
        <v>84</v>
      </c>
      <c r="D50" s="19" t="s">
        <v>85</v>
      </c>
      <c r="F50" s="7" t="s">
        <v>29</v>
      </c>
      <c r="G50" s="21" t="s">
        <v>96</v>
      </c>
      <c r="I50" s="29">
        <v>0</v>
      </c>
    </row>
    <row r="51" spans="1:9" x14ac:dyDescent="0.25">
      <c r="A51" s="88"/>
      <c r="B51" t="s">
        <v>113</v>
      </c>
      <c r="C51" s="19" t="s">
        <v>84</v>
      </c>
      <c r="D51" s="19" t="s">
        <v>85</v>
      </c>
      <c r="F51" s="7" t="s">
        <v>29</v>
      </c>
      <c r="G51" s="21" t="s">
        <v>96</v>
      </c>
      <c r="I51" s="29">
        <v>0</v>
      </c>
    </row>
    <row r="52" spans="1:9" x14ac:dyDescent="0.25">
      <c r="A52" s="88"/>
      <c r="B52" s="15" t="s">
        <v>124</v>
      </c>
      <c r="C52" s="25"/>
      <c r="D52" s="25"/>
      <c r="E52" s="26"/>
      <c r="F52" s="22" t="s">
        <v>115</v>
      </c>
      <c r="G52" s="26"/>
    </row>
    <row r="53" spans="1:9" x14ac:dyDescent="0.25">
      <c r="A53" s="88"/>
      <c r="B53" s="3" t="s">
        <v>17</v>
      </c>
      <c r="C53" s="19" t="s">
        <v>84</v>
      </c>
      <c r="D53" s="19" t="s">
        <v>85</v>
      </c>
      <c r="F53" s="10" t="s">
        <v>31</v>
      </c>
      <c r="G53" s="21" t="s">
        <v>96</v>
      </c>
      <c r="I53" s="29">
        <v>0</v>
      </c>
    </row>
    <row r="54" spans="1:9" x14ac:dyDescent="0.25">
      <c r="A54" s="88"/>
      <c r="B54" s="4" t="s">
        <v>111</v>
      </c>
      <c r="C54" s="19" t="s">
        <v>84</v>
      </c>
      <c r="D54" s="19" t="s">
        <v>85</v>
      </c>
      <c r="F54" s="10" t="s">
        <v>31</v>
      </c>
      <c r="G54" s="21" t="s">
        <v>96</v>
      </c>
      <c r="I54" s="29">
        <v>-5</v>
      </c>
    </row>
    <row r="55" spans="1:9" x14ac:dyDescent="0.25">
      <c r="A55" s="88"/>
      <c r="B55" s="4" t="s">
        <v>112</v>
      </c>
      <c r="C55" s="19" t="s">
        <v>84</v>
      </c>
      <c r="D55" s="19" t="s">
        <v>85</v>
      </c>
      <c r="F55" s="10" t="s">
        <v>31</v>
      </c>
      <c r="G55" s="21" t="s">
        <v>96</v>
      </c>
      <c r="I55" s="29">
        <v>5</v>
      </c>
    </row>
    <row r="56" spans="1:9" x14ac:dyDescent="0.25">
      <c r="A56" s="88"/>
      <c r="B56" t="s">
        <v>113</v>
      </c>
      <c r="C56" s="19" t="s">
        <v>84</v>
      </c>
      <c r="D56" s="19" t="s">
        <v>85</v>
      </c>
      <c r="F56" s="10" t="s">
        <v>31</v>
      </c>
      <c r="G56" s="21" t="s">
        <v>96</v>
      </c>
      <c r="I56" s="29">
        <v>0</v>
      </c>
    </row>
    <row r="57" spans="1:9" x14ac:dyDescent="0.25">
      <c r="A57" s="88"/>
      <c r="B57" s="3" t="s">
        <v>17</v>
      </c>
      <c r="C57" s="19" t="s">
        <v>84</v>
      </c>
      <c r="D57" s="19" t="s">
        <v>85</v>
      </c>
      <c r="F57" s="10" t="s">
        <v>30</v>
      </c>
      <c r="G57" s="21" t="s">
        <v>96</v>
      </c>
      <c r="I57" s="29">
        <v>0</v>
      </c>
    </row>
    <row r="58" spans="1:9" x14ac:dyDescent="0.25">
      <c r="A58" s="88"/>
      <c r="B58" s="4" t="s">
        <v>111</v>
      </c>
      <c r="C58" s="19" t="s">
        <v>84</v>
      </c>
      <c r="D58" s="19" t="s">
        <v>85</v>
      </c>
      <c r="F58" s="10" t="s">
        <v>30</v>
      </c>
      <c r="G58" s="21" t="s">
        <v>96</v>
      </c>
      <c r="I58" s="29">
        <v>-2.5</v>
      </c>
    </row>
    <row r="59" spans="1:9" x14ac:dyDescent="0.25">
      <c r="A59" s="88"/>
      <c r="B59" s="4" t="s">
        <v>112</v>
      </c>
      <c r="C59" s="19" t="s">
        <v>84</v>
      </c>
      <c r="D59" s="19" t="s">
        <v>85</v>
      </c>
      <c r="F59" s="10" t="s">
        <v>30</v>
      </c>
      <c r="G59" s="21" t="s">
        <v>96</v>
      </c>
      <c r="I59" s="29">
        <v>2.5</v>
      </c>
    </row>
    <row r="60" spans="1:9" x14ac:dyDescent="0.25">
      <c r="A60" s="88"/>
      <c r="B60" t="s">
        <v>113</v>
      </c>
      <c r="C60" s="19" t="s">
        <v>84</v>
      </c>
      <c r="D60" s="19" t="s">
        <v>85</v>
      </c>
      <c r="F60" s="10" t="s">
        <v>30</v>
      </c>
      <c r="G60" s="21" t="s">
        <v>96</v>
      </c>
      <c r="I60" s="29">
        <v>0</v>
      </c>
    </row>
    <row r="61" spans="1:9" x14ac:dyDescent="0.25">
      <c r="A61" s="88"/>
      <c r="B61" s="15" t="s">
        <v>125</v>
      </c>
      <c r="C61" s="25"/>
      <c r="D61" s="25"/>
      <c r="E61" s="26"/>
      <c r="F61" s="22" t="s">
        <v>115</v>
      </c>
      <c r="G61" s="26"/>
    </row>
    <row r="62" spans="1:9" x14ac:dyDescent="0.25">
      <c r="A62" s="88"/>
      <c r="B62" s="3" t="s">
        <v>37</v>
      </c>
      <c r="C62" s="19" t="s">
        <v>84</v>
      </c>
      <c r="D62" s="19" t="s">
        <v>128</v>
      </c>
      <c r="F62" s="10" t="s">
        <v>130</v>
      </c>
      <c r="G62" s="20" t="s">
        <v>129</v>
      </c>
      <c r="I62" s="29">
        <v>0</v>
      </c>
    </row>
    <row r="63" spans="1:9" ht="30" x14ac:dyDescent="0.25">
      <c r="A63" s="88"/>
      <c r="B63" s="3" t="s">
        <v>36</v>
      </c>
      <c r="C63" s="19" t="s">
        <v>84</v>
      </c>
      <c r="D63" s="19" t="s">
        <v>85</v>
      </c>
      <c r="F63" s="7" t="s">
        <v>29</v>
      </c>
      <c r="G63" s="21" t="s">
        <v>96</v>
      </c>
      <c r="I63" s="29">
        <v>0</v>
      </c>
    </row>
    <row r="64" spans="1:9" x14ac:dyDescent="0.25">
      <c r="A64" s="88"/>
      <c r="B64" s="3" t="s">
        <v>17</v>
      </c>
      <c r="C64" s="19" t="s">
        <v>84</v>
      </c>
      <c r="D64" s="19" t="s">
        <v>85</v>
      </c>
      <c r="F64" s="7" t="s">
        <v>29</v>
      </c>
      <c r="G64" s="21" t="s">
        <v>96</v>
      </c>
      <c r="I64" s="29">
        <v>0</v>
      </c>
    </row>
    <row r="65" spans="1:9" x14ac:dyDescent="0.25">
      <c r="A65" s="88"/>
      <c r="B65" t="s">
        <v>113</v>
      </c>
      <c r="C65" s="19" t="s">
        <v>84</v>
      </c>
      <c r="D65" s="19" t="s">
        <v>85</v>
      </c>
      <c r="F65" s="7" t="s">
        <v>29</v>
      </c>
      <c r="G65" s="21" t="s">
        <v>96</v>
      </c>
      <c r="I65" s="29">
        <v>0</v>
      </c>
    </row>
    <row r="66" spans="1:9" x14ac:dyDescent="0.25">
      <c r="A66" s="88"/>
      <c r="B66" s="15" t="s">
        <v>126</v>
      </c>
      <c r="C66" s="25"/>
      <c r="D66" s="25"/>
      <c r="E66" s="26"/>
      <c r="F66" s="22" t="s">
        <v>115</v>
      </c>
      <c r="G66" s="26"/>
    </row>
    <row r="67" spans="1:9" x14ac:dyDescent="0.25">
      <c r="A67" s="88"/>
      <c r="B67" s="3" t="s">
        <v>17</v>
      </c>
      <c r="C67" s="19" t="s">
        <v>84</v>
      </c>
      <c r="D67" s="19" t="s">
        <v>85</v>
      </c>
      <c r="F67" s="7" t="s">
        <v>29</v>
      </c>
      <c r="G67" s="21" t="s">
        <v>96</v>
      </c>
      <c r="I67" s="29">
        <v>0</v>
      </c>
    </row>
    <row r="68" spans="1:9" x14ac:dyDescent="0.25">
      <c r="A68" s="88"/>
      <c r="B68" s="4" t="s">
        <v>111</v>
      </c>
      <c r="C68" s="19" t="s">
        <v>84</v>
      </c>
      <c r="D68" s="19" t="s">
        <v>85</v>
      </c>
      <c r="F68" s="7" t="s">
        <v>29</v>
      </c>
      <c r="G68" s="21" t="s">
        <v>96</v>
      </c>
      <c r="I68" s="29">
        <v>0</v>
      </c>
    </row>
    <row r="69" spans="1:9" x14ac:dyDescent="0.25">
      <c r="A69" s="88"/>
      <c r="B69" s="4" t="s">
        <v>112</v>
      </c>
      <c r="C69" s="19" t="s">
        <v>84</v>
      </c>
      <c r="D69" s="19" t="s">
        <v>85</v>
      </c>
      <c r="F69" s="7" t="s">
        <v>29</v>
      </c>
      <c r="G69" s="21" t="s">
        <v>96</v>
      </c>
      <c r="I69" s="29">
        <v>0</v>
      </c>
    </row>
    <row r="70" spans="1:9" x14ac:dyDescent="0.25">
      <c r="A70" s="88"/>
      <c r="B70" t="s">
        <v>113</v>
      </c>
      <c r="C70" s="19" t="s">
        <v>84</v>
      </c>
      <c r="D70" s="19" t="s">
        <v>85</v>
      </c>
      <c r="F70" s="7" t="s">
        <v>29</v>
      </c>
      <c r="G70" s="21" t="s">
        <v>96</v>
      </c>
      <c r="I70" s="29">
        <v>0</v>
      </c>
    </row>
    <row r="71" spans="1:9" x14ac:dyDescent="0.25">
      <c r="A71" s="88"/>
      <c r="B71" s="15" t="s">
        <v>127</v>
      </c>
      <c r="C71" s="25"/>
      <c r="D71" s="25"/>
      <c r="E71" s="26"/>
      <c r="F71" s="22" t="s">
        <v>115</v>
      </c>
      <c r="G71" s="26"/>
    </row>
    <row r="72" spans="1:9" x14ac:dyDescent="0.25">
      <c r="A72" s="88"/>
      <c r="B72" s="3" t="s">
        <v>17</v>
      </c>
      <c r="C72" s="19" t="s">
        <v>84</v>
      </c>
      <c r="D72" s="19" t="s">
        <v>85</v>
      </c>
      <c r="F72" s="7" t="s">
        <v>29</v>
      </c>
      <c r="G72" s="21" t="s">
        <v>96</v>
      </c>
      <c r="I72" s="29">
        <v>0</v>
      </c>
    </row>
    <row r="73" spans="1:9" x14ac:dyDescent="0.25">
      <c r="A73" s="88"/>
      <c r="B73" s="4" t="s">
        <v>111</v>
      </c>
      <c r="C73" s="19" t="s">
        <v>84</v>
      </c>
      <c r="D73" s="19" t="s">
        <v>85</v>
      </c>
      <c r="F73" s="7" t="s">
        <v>29</v>
      </c>
      <c r="G73" s="21" t="s">
        <v>96</v>
      </c>
      <c r="I73" s="29">
        <v>0</v>
      </c>
    </row>
    <row r="74" spans="1:9" x14ac:dyDescent="0.25">
      <c r="A74" s="88"/>
      <c r="B74" s="4" t="s">
        <v>112</v>
      </c>
      <c r="C74" s="19" t="s">
        <v>84</v>
      </c>
      <c r="D74" s="19" t="s">
        <v>85</v>
      </c>
      <c r="F74" s="7" t="s">
        <v>29</v>
      </c>
      <c r="G74" s="21" t="s">
        <v>96</v>
      </c>
      <c r="I74" s="29">
        <v>0</v>
      </c>
    </row>
    <row r="75" spans="1:9" x14ac:dyDescent="0.25">
      <c r="A75" s="88"/>
      <c r="B75" t="s">
        <v>113</v>
      </c>
      <c r="C75" s="19" t="s">
        <v>84</v>
      </c>
      <c r="D75" s="19" t="s">
        <v>85</v>
      </c>
      <c r="F75" s="7" t="s">
        <v>29</v>
      </c>
      <c r="G75" s="21" t="s">
        <v>96</v>
      </c>
      <c r="I75" s="29">
        <v>0</v>
      </c>
    </row>
    <row r="76" spans="1:9" x14ac:dyDescent="0.25">
      <c r="A76" s="88"/>
    </row>
    <row r="77" spans="1:9" x14ac:dyDescent="0.25">
      <c r="A77" s="88"/>
    </row>
    <row r="78" spans="1:9" x14ac:dyDescent="0.25">
      <c r="A78" s="88"/>
    </row>
    <row r="79" spans="1:9" x14ac:dyDescent="0.25">
      <c r="A79" s="88"/>
    </row>
    <row r="80" spans="1:9" x14ac:dyDescent="0.25">
      <c r="A80" s="88"/>
    </row>
  </sheetData>
  <mergeCells count="5">
    <mergeCell ref="A2:A16"/>
    <mergeCell ref="A17:A32"/>
    <mergeCell ref="A33:A48"/>
    <mergeCell ref="A49:A64"/>
    <mergeCell ref="A65:A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5" x14ac:dyDescent="0.25"/>
  <cols>
    <col min="1" max="1" width="23.28515625" customWidth="1"/>
    <col min="2" max="2" width="50.5703125" bestFit="1" customWidth="1"/>
    <col min="3" max="3" width="9.42578125" customWidth="1"/>
    <col min="4" max="4" width="8.7109375" customWidth="1"/>
    <col min="5" max="5" width="10.7109375" customWidth="1"/>
    <col min="6" max="6" width="61.42578125" bestFit="1" customWidth="1"/>
    <col min="7" max="7" width="20.7109375" customWidth="1"/>
    <col min="8" max="8" width="3.5703125" customWidth="1"/>
  </cols>
  <sheetData>
    <row r="1" spans="1:9" x14ac:dyDescent="0.25">
      <c r="B1" s="12" t="s">
        <v>79</v>
      </c>
      <c r="C1" s="13" t="s">
        <v>80</v>
      </c>
      <c r="D1" s="13" t="s">
        <v>81</v>
      </c>
      <c r="E1" s="12" t="s">
        <v>92</v>
      </c>
      <c r="F1" s="21" t="s">
        <v>28</v>
      </c>
      <c r="G1" s="13" t="s">
        <v>82</v>
      </c>
    </row>
    <row r="2" spans="1:9" ht="15" customHeight="1" x14ac:dyDescent="0.25">
      <c r="A2" s="88" t="s">
        <v>78</v>
      </c>
      <c r="B2" s="15" t="s">
        <v>117</v>
      </c>
      <c r="C2" s="16"/>
      <c r="D2" s="16"/>
      <c r="E2" s="15"/>
      <c r="F2" s="22" t="s">
        <v>93</v>
      </c>
      <c r="G2" s="18"/>
    </row>
    <row r="3" spans="1:9" ht="15" customHeight="1" x14ac:dyDescent="0.25">
      <c r="A3" s="88"/>
      <c r="B3" s="14" t="s">
        <v>86</v>
      </c>
      <c r="C3" s="19" t="s">
        <v>84</v>
      </c>
      <c r="D3" s="19" t="s">
        <v>85</v>
      </c>
      <c r="E3" s="12"/>
      <c r="F3" s="7" t="s">
        <v>72</v>
      </c>
      <c r="G3" s="21" t="s">
        <v>96</v>
      </c>
      <c r="I3">
        <v>71</v>
      </c>
    </row>
    <row r="4" spans="1:9" ht="15" customHeight="1" x14ac:dyDescent="0.25">
      <c r="A4" s="88"/>
      <c r="B4" s="14" t="s">
        <v>87</v>
      </c>
      <c r="C4" s="19" t="s">
        <v>84</v>
      </c>
      <c r="D4" s="19" t="s">
        <v>85</v>
      </c>
      <c r="E4" s="12"/>
      <c r="F4" s="7" t="s">
        <v>72</v>
      </c>
      <c r="G4" s="21" t="s">
        <v>96</v>
      </c>
      <c r="I4">
        <v>29</v>
      </c>
    </row>
    <row r="5" spans="1:9" ht="15" customHeight="1" x14ac:dyDescent="0.25">
      <c r="A5" s="88"/>
      <c r="B5" s="14" t="s">
        <v>88</v>
      </c>
      <c r="C5" s="19" t="s">
        <v>84</v>
      </c>
      <c r="D5" s="19" t="s">
        <v>85</v>
      </c>
      <c r="E5" s="12"/>
      <c r="F5" s="7" t="s">
        <v>29</v>
      </c>
      <c r="G5" s="21" t="s">
        <v>96</v>
      </c>
      <c r="I5">
        <v>5</v>
      </c>
    </row>
    <row r="6" spans="1:9" ht="15" customHeight="1" x14ac:dyDescent="0.25">
      <c r="A6" s="88"/>
      <c r="B6" s="14" t="s">
        <v>89</v>
      </c>
      <c r="C6" s="19" t="s">
        <v>84</v>
      </c>
      <c r="D6" s="19" t="s">
        <v>85</v>
      </c>
      <c r="E6" s="12"/>
      <c r="F6" s="7" t="s">
        <v>72</v>
      </c>
      <c r="G6" s="21" t="s">
        <v>96</v>
      </c>
      <c r="I6">
        <v>48</v>
      </c>
    </row>
    <row r="7" spans="1:9" ht="15" customHeight="1" x14ac:dyDescent="0.25">
      <c r="A7" s="88"/>
      <c r="B7" s="14" t="s">
        <v>90</v>
      </c>
      <c r="C7" s="19" t="s">
        <v>84</v>
      </c>
      <c r="D7" s="19" t="s">
        <v>85</v>
      </c>
      <c r="E7" s="12"/>
      <c r="F7" s="7" t="s">
        <v>72</v>
      </c>
      <c r="G7" s="21" t="s">
        <v>96</v>
      </c>
      <c r="I7">
        <v>53</v>
      </c>
    </row>
    <row r="8" spans="1:9" ht="15" customHeight="1" x14ac:dyDescent="0.25">
      <c r="A8" s="88"/>
      <c r="B8" s="14" t="s">
        <v>91</v>
      </c>
      <c r="C8" s="19" t="s">
        <v>84</v>
      </c>
      <c r="D8" s="19" t="s">
        <v>85</v>
      </c>
      <c r="E8" s="12"/>
      <c r="F8" s="7" t="s">
        <v>29</v>
      </c>
      <c r="G8" s="21" t="s">
        <v>96</v>
      </c>
      <c r="I8">
        <v>5</v>
      </c>
    </row>
    <row r="9" spans="1:9" ht="15" customHeight="1" x14ac:dyDescent="0.25">
      <c r="A9" s="88"/>
      <c r="B9" s="23" t="s">
        <v>105</v>
      </c>
      <c r="C9" s="19" t="s">
        <v>84</v>
      </c>
      <c r="D9" s="24" t="s">
        <v>95</v>
      </c>
      <c r="E9" s="12"/>
      <c r="F9" s="7" t="s">
        <v>64</v>
      </c>
      <c r="G9" s="20" t="s">
        <v>94</v>
      </c>
      <c r="I9">
        <v>27645.1</v>
      </c>
    </row>
    <row r="10" spans="1:9" ht="15" customHeight="1" x14ac:dyDescent="0.25">
      <c r="A10" s="88"/>
      <c r="B10" s="23" t="s">
        <v>106</v>
      </c>
      <c r="C10" s="19" t="s">
        <v>84</v>
      </c>
      <c r="D10" s="24" t="s">
        <v>95</v>
      </c>
      <c r="E10" s="12"/>
      <c r="F10" s="7" t="s">
        <v>64</v>
      </c>
      <c r="G10" s="20" t="s">
        <v>94</v>
      </c>
      <c r="I10">
        <v>605849.30000000005</v>
      </c>
    </row>
    <row r="11" spans="1:9" ht="15" customHeight="1" x14ac:dyDescent="0.25">
      <c r="A11" s="88"/>
      <c r="B11" s="23" t="s">
        <v>107</v>
      </c>
      <c r="C11" s="19" t="s">
        <v>84</v>
      </c>
      <c r="D11" s="24" t="s">
        <v>95</v>
      </c>
      <c r="E11" s="12"/>
      <c r="F11" s="7" t="s">
        <v>64</v>
      </c>
      <c r="G11" s="20" t="s">
        <v>94</v>
      </c>
      <c r="I11">
        <v>369860.10000000003</v>
      </c>
    </row>
    <row r="12" spans="1:9" ht="15" customHeight="1" x14ac:dyDescent="0.25">
      <c r="A12" s="88"/>
      <c r="B12" s="23" t="s">
        <v>108</v>
      </c>
      <c r="C12" s="19" t="s">
        <v>84</v>
      </c>
      <c r="D12" s="24" t="s">
        <v>95</v>
      </c>
      <c r="E12" s="12"/>
      <c r="F12" s="7" t="s">
        <v>64</v>
      </c>
      <c r="G12" s="20" t="s">
        <v>94</v>
      </c>
      <c r="I12">
        <v>7771.7000000000007</v>
      </c>
    </row>
    <row r="13" spans="1:9" ht="15" customHeight="1" x14ac:dyDescent="0.25">
      <c r="A13" s="88"/>
      <c r="B13" s="23" t="s">
        <v>109</v>
      </c>
      <c r="C13" s="19" t="s">
        <v>84</v>
      </c>
      <c r="D13" s="24" t="s">
        <v>95</v>
      </c>
      <c r="E13" s="12"/>
      <c r="F13" s="7" t="s">
        <v>64</v>
      </c>
      <c r="G13" s="20" t="s">
        <v>94</v>
      </c>
      <c r="I13">
        <v>3107.8</v>
      </c>
    </row>
    <row r="14" spans="1:9" ht="15" customHeight="1" x14ac:dyDescent="0.25">
      <c r="A14" s="88"/>
      <c r="B14" s="23" t="s">
        <v>110</v>
      </c>
      <c r="C14" s="19" t="s">
        <v>84</v>
      </c>
      <c r="D14" s="24" t="s">
        <v>95</v>
      </c>
      <c r="E14" s="12"/>
      <c r="F14" s="7" t="s">
        <v>29</v>
      </c>
      <c r="G14" s="20" t="s">
        <v>94</v>
      </c>
      <c r="I14">
        <v>150000</v>
      </c>
    </row>
    <row r="15" spans="1:9" ht="15" customHeight="1" x14ac:dyDescent="0.25">
      <c r="A15" s="88"/>
      <c r="B15" s="23" t="s">
        <v>97</v>
      </c>
      <c r="C15" s="19" t="s">
        <v>84</v>
      </c>
      <c r="D15" s="24" t="s">
        <v>103</v>
      </c>
      <c r="E15" s="12"/>
      <c r="F15" s="7" t="s">
        <v>29</v>
      </c>
      <c r="G15" s="20" t="s">
        <v>104</v>
      </c>
      <c r="I15">
        <v>0.05</v>
      </c>
    </row>
    <row r="16" spans="1:9" ht="15" customHeight="1" x14ac:dyDescent="0.25">
      <c r="A16" s="88"/>
      <c r="B16" s="23" t="s">
        <v>98</v>
      </c>
      <c r="C16" s="19" t="s">
        <v>84</v>
      </c>
      <c r="D16" s="24" t="s">
        <v>103</v>
      </c>
      <c r="E16" s="12"/>
      <c r="F16" s="7" t="s">
        <v>29</v>
      </c>
      <c r="G16" s="20" t="s">
        <v>104</v>
      </c>
      <c r="I16">
        <v>6.6666666666666666E-2</v>
      </c>
    </row>
    <row r="17" spans="1:9" x14ac:dyDescent="0.25">
      <c r="A17" s="88"/>
      <c r="B17" s="23" t="s">
        <v>99</v>
      </c>
      <c r="C17" s="19" t="s">
        <v>84</v>
      </c>
      <c r="D17" s="24" t="s">
        <v>103</v>
      </c>
      <c r="E17" s="12"/>
      <c r="F17" s="7" t="s">
        <v>29</v>
      </c>
      <c r="G17" s="20" t="s">
        <v>104</v>
      </c>
      <c r="I17">
        <v>0.05</v>
      </c>
    </row>
    <row r="18" spans="1:9" x14ac:dyDescent="0.25">
      <c r="A18" s="88"/>
      <c r="B18" s="23" t="s">
        <v>100</v>
      </c>
      <c r="C18" s="19" t="s">
        <v>84</v>
      </c>
      <c r="D18" s="24" t="s">
        <v>103</v>
      </c>
      <c r="E18" s="12"/>
      <c r="F18" s="7" t="s">
        <v>29</v>
      </c>
      <c r="G18" s="20" t="s">
        <v>104</v>
      </c>
      <c r="I18">
        <v>0.05</v>
      </c>
    </row>
    <row r="19" spans="1:9" x14ac:dyDescent="0.25">
      <c r="A19" s="88"/>
      <c r="B19" s="23" t="s">
        <v>101</v>
      </c>
      <c r="C19" s="19" t="s">
        <v>84</v>
      </c>
      <c r="D19" s="24" t="s">
        <v>103</v>
      </c>
      <c r="E19" s="12"/>
      <c r="F19" s="7" t="s">
        <v>29</v>
      </c>
      <c r="G19" s="20" t="s">
        <v>104</v>
      </c>
      <c r="I19">
        <v>2.5000000000000001E-2</v>
      </c>
    </row>
    <row r="20" spans="1:9" x14ac:dyDescent="0.25">
      <c r="A20" s="88"/>
      <c r="B20" s="23" t="s">
        <v>102</v>
      </c>
      <c r="C20" s="19" t="s">
        <v>84</v>
      </c>
      <c r="D20" s="24" t="s">
        <v>103</v>
      </c>
      <c r="E20" s="12"/>
      <c r="F20" s="7" t="s">
        <v>29</v>
      </c>
      <c r="G20" s="20" t="s">
        <v>104</v>
      </c>
      <c r="I20">
        <v>6.6666666666666666E-2</v>
      </c>
    </row>
    <row r="21" spans="1:9" x14ac:dyDescent="0.25">
      <c r="A21" s="88"/>
      <c r="B21" s="15" t="s">
        <v>118</v>
      </c>
      <c r="C21" s="25"/>
      <c r="D21" s="25"/>
      <c r="E21" s="26"/>
      <c r="F21" s="22" t="s">
        <v>115</v>
      </c>
      <c r="G21" s="26"/>
    </row>
    <row r="22" spans="1:9" x14ac:dyDescent="0.25">
      <c r="A22" s="88"/>
      <c r="B22" s="3" t="s">
        <v>17</v>
      </c>
      <c r="C22" s="19" t="s">
        <v>84</v>
      </c>
      <c r="D22" s="19" t="s">
        <v>85</v>
      </c>
      <c r="F22" s="7" t="s">
        <v>29</v>
      </c>
      <c r="G22" s="21" t="s">
        <v>96</v>
      </c>
      <c r="I22" s="29">
        <v>0</v>
      </c>
    </row>
    <row r="23" spans="1:9" x14ac:dyDescent="0.25">
      <c r="A23" s="88"/>
      <c r="B23" s="4" t="s">
        <v>111</v>
      </c>
      <c r="C23" s="19" t="s">
        <v>84</v>
      </c>
      <c r="D23" s="19" t="s">
        <v>85</v>
      </c>
      <c r="F23" s="7" t="s">
        <v>29</v>
      </c>
      <c r="G23" s="21" t="s">
        <v>96</v>
      </c>
      <c r="I23" s="29">
        <v>0</v>
      </c>
    </row>
    <row r="24" spans="1:9" x14ac:dyDescent="0.25">
      <c r="A24" s="88"/>
      <c r="B24" s="4" t="s">
        <v>112</v>
      </c>
      <c r="C24" s="19" t="s">
        <v>84</v>
      </c>
      <c r="D24" s="19" t="s">
        <v>85</v>
      </c>
      <c r="F24" s="7" t="s">
        <v>29</v>
      </c>
      <c r="G24" s="21" t="s">
        <v>96</v>
      </c>
      <c r="I24" s="29">
        <v>0</v>
      </c>
    </row>
    <row r="25" spans="1:9" x14ac:dyDescent="0.25">
      <c r="A25" s="88"/>
      <c r="B25" t="s">
        <v>113</v>
      </c>
      <c r="C25" s="19" t="s">
        <v>84</v>
      </c>
      <c r="D25" s="19" t="s">
        <v>85</v>
      </c>
      <c r="F25" s="7" t="s">
        <v>29</v>
      </c>
      <c r="G25" s="21" t="s">
        <v>96</v>
      </c>
      <c r="I25" s="29">
        <v>0</v>
      </c>
    </row>
    <row r="26" spans="1:9" x14ac:dyDescent="0.25">
      <c r="A26" s="88"/>
      <c r="B26" s="15" t="s">
        <v>119</v>
      </c>
      <c r="C26" s="25"/>
      <c r="D26" s="25"/>
      <c r="E26" s="26"/>
      <c r="F26" s="22" t="s">
        <v>115</v>
      </c>
      <c r="G26" s="26"/>
    </row>
    <row r="27" spans="1:9" x14ac:dyDescent="0.25">
      <c r="A27" s="88"/>
      <c r="B27" s="3" t="s">
        <v>17</v>
      </c>
      <c r="C27" s="19" t="s">
        <v>84</v>
      </c>
      <c r="D27" s="19" t="s">
        <v>85</v>
      </c>
      <c r="F27" s="7" t="s">
        <v>29</v>
      </c>
      <c r="G27" s="21" t="s">
        <v>96</v>
      </c>
      <c r="I27" s="29">
        <v>0</v>
      </c>
    </row>
    <row r="28" spans="1:9" x14ac:dyDescent="0.25">
      <c r="A28" s="88"/>
      <c r="B28" s="4" t="s">
        <v>111</v>
      </c>
      <c r="C28" s="19" t="s">
        <v>84</v>
      </c>
      <c r="D28" s="19" t="s">
        <v>85</v>
      </c>
      <c r="F28" s="7" t="s">
        <v>29</v>
      </c>
      <c r="G28" s="21" t="s">
        <v>96</v>
      </c>
      <c r="I28" s="29">
        <v>0</v>
      </c>
    </row>
    <row r="29" spans="1:9" x14ac:dyDescent="0.25">
      <c r="A29" s="88"/>
      <c r="B29" s="4" t="s">
        <v>112</v>
      </c>
      <c r="C29" s="19" t="s">
        <v>84</v>
      </c>
      <c r="D29" s="19" t="s">
        <v>85</v>
      </c>
      <c r="F29" s="7" t="s">
        <v>29</v>
      </c>
      <c r="G29" s="21" t="s">
        <v>96</v>
      </c>
      <c r="I29" s="29">
        <v>0</v>
      </c>
    </row>
    <row r="30" spans="1:9" x14ac:dyDescent="0.25">
      <c r="A30" s="88"/>
      <c r="B30" t="s">
        <v>113</v>
      </c>
      <c r="C30" s="19" t="s">
        <v>84</v>
      </c>
      <c r="D30" s="19" t="s">
        <v>85</v>
      </c>
      <c r="F30" s="7" t="s">
        <v>29</v>
      </c>
      <c r="G30" s="21" t="s">
        <v>96</v>
      </c>
      <c r="I30" s="29">
        <v>0</v>
      </c>
    </row>
    <row r="31" spans="1:9" x14ac:dyDescent="0.25">
      <c r="A31" s="88"/>
      <c r="B31" s="15" t="s">
        <v>120</v>
      </c>
      <c r="C31" s="25"/>
      <c r="D31" s="25"/>
      <c r="E31" s="26"/>
      <c r="F31" s="22" t="s">
        <v>115</v>
      </c>
      <c r="G31" s="26"/>
    </row>
    <row r="32" spans="1:9" x14ac:dyDescent="0.25">
      <c r="A32" s="88"/>
      <c r="B32" s="3" t="s">
        <v>17</v>
      </c>
      <c r="C32" s="19" t="s">
        <v>84</v>
      </c>
      <c r="D32" s="19" t="s">
        <v>85</v>
      </c>
      <c r="F32" s="7" t="s">
        <v>29</v>
      </c>
      <c r="G32" s="21" t="s">
        <v>96</v>
      </c>
      <c r="I32" s="29">
        <v>0</v>
      </c>
    </row>
    <row r="33" spans="1:9" s="1" customFormat="1" x14ac:dyDescent="0.25">
      <c r="A33" s="88"/>
      <c r="B33" s="4" t="s">
        <v>111</v>
      </c>
      <c r="C33" s="27" t="s">
        <v>84</v>
      </c>
      <c r="D33" s="27" t="s">
        <v>85</v>
      </c>
      <c r="F33" s="7" t="s">
        <v>29</v>
      </c>
      <c r="G33" s="28" t="s">
        <v>96</v>
      </c>
      <c r="I33" s="29">
        <v>0</v>
      </c>
    </row>
    <row r="34" spans="1:9" x14ac:dyDescent="0.25">
      <c r="A34" s="88"/>
      <c r="B34" s="4" t="s">
        <v>112</v>
      </c>
      <c r="C34" s="19" t="s">
        <v>84</v>
      </c>
      <c r="D34" s="19" t="s">
        <v>85</v>
      </c>
      <c r="F34" s="7" t="s">
        <v>29</v>
      </c>
      <c r="G34" s="21" t="s">
        <v>96</v>
      </c>
      <c r="I34" s="29">
        <v>0</v>
      </c>
    </row>
    <row r="35" spans="1:9" x14ac:dyDescent="0.25">
      <c r="A35" s="88"/>
      <c r="B35" t="s">
        <v>113</v>
      </c>
      <c r="C35" s="19" t="s">
        <v>84</v>
      </c>
      <c r="D35" s="19" t="s">
        <v>85</v>
      </c>
      <c r="F35" s="7" t="s">
        <v>29</v>
      </c>
      <c r="G35" s="21" t="s">
        <v>96</v>
      </c>
      <c r="I35" s="29">
        <v>0</v>
      </c>
    </row>
    <row r="36" spans="1:9" x14ac:dyDescent="0.25">
      <c r="A36" s="88"/>
      <c r="B36" s="15" t="s">
        <v>121</v>
      </c>
      <c r="C36" s="25"/>
      <c r="D36" s="25"/>
      <c r="E36" s="26"/>
      <c r="F36" s="22" t="s">
        <v>115</v>
      </c>
      <c r="G36" s="26"/>
    </row>
    <row r="37" spans="1:9" x14ac:dyDescent="0.25">
      <c r="A37" s="88"/>
      <c r="B37" s="3" t="s">
        <v>17</v>
      </c>
      <c r="C37" s="19" t="s">
        <v>84</v>
      </c>
      <c r="D37" s="19" t="s">
        <v>85</v>
      </c>
      <c r="F37" s="7" t="s">
        <v>29</v>
      </c>
      <c r="G37" s="21" t="s">
        <v>96</v>
      </c>
      <c r="I37" s="29">
        <v>0</v>
      </c>
    </row>
    <row r="38" spans="1:9" x14ac:dyDescent="0.25">
      <c r="A38" s="88"/>
      <c r="B38" s="4" t="s">
        <v>111</v>
      </c>
      <c r="C38" s="19" t="s">
        <v>84</v>
      </c>
      <c r="D38" s="19" t="s">
        <v>85</v>
      </c>
      <c r="F38" s="7" t="s">
        <v>29</v>
      </c>
      <c r="G38" s="21" t="s">
        <v>96</v>
      </c>
      <c r="I38" s="29">
        <v>0</v>
      </c>
    </row>
    <row r="39" spans="1:9" x14ac:dyDescent="0.25">
      <c r="A39" s="88"/>
      <c r="B39" s="4" t="s">
        <v>112</v>
      </c>
      <c r="C39" s="19" t="s">
        <v>84</v>
      </c>
      <c r="D39" s="19" t="s">
        <v>85</v>
      </c>
      <c r="F39" s="7" t="s">
        <v>29</v>
      </c>
      <c r="G39" s="21" t="s">
        <v>96</v>
      </c>
      <c r="I39" s="29">
        <v>0</v>
      </c>
    </row>
    <row r="40" spans="1:9" x14ac:dyDescent="0.25">
      <c r="A40" s="88"/>
      <c r="B40" t="s">
        <v>113</v>
      </c>
      <c r="C40" s="19" t="s">
        <v>84</v>
      </c>
      <c r="D40" s="19" t="s">
        <v>85</v>
      </c>
      <c r="F40" s="7" t="s">
        <v>29</v>
      </c>
      <c r="G40" s="21" t="s">
        <v>96</v>
      </c>
      <c r="I40" s="29">
        <v>0</v>
      </c>
    </row>
    <row r="41" spans="1:9" x14ac:dyDescent="0.25">
      <c r="A41" s="88"/>
      <c r="B41" s="15" t="s">
        <v>122</v>
      </c>
      <c r="C41" s="25"/>
      <c r="D41" s="25"/>
      <c r="E41" s="26"/>
      <c r="F41" s="22" t="s">
        <v>115</v>
      </c>
      <c r="G41" s="26"/>
    </row>
    <row r="42" spans="1:9" x14ac:dyDescent="0.25">
      <c r="A42" s="88"/>
      <c r="B42" s="3" t="s">
        <v>17</v>
      </c>
      <c r="C42" s="19" t="s">
        <v>84</v>
      </c>
      <c r="D42" s="19" t="s">
        <v>85</v>
      </c>
      <c r="F42" s="7" t="s">
        <v>29</v>
      </c>
      <c r="G42" s="21" t="s">
        <v>96</v>
      </c>
      <c r="I42" s="29">
        <v>0</v>
      </c>
    </row>
    <row r="43" spans="1:9" x14ac:dyDescent="0.25">
      <c r="A43" s="88"/>
      <c r="B43" s="4" t="s">
        <v>111</v>
      </c>
      <c r="C43" s="19" t="s">
        <v>84</v>
      </c>
      <c r="D43" s="19" t="s">
        <v>85</v>
      </c>
      <c r="F43" s="7" t="s">
        <v>29</v>
      </c>
      <c r="G43" s="21" t="s">
        <v>96</v>
      </c>
      <c r="I43" s="29">
        <v>0</v>
      </c>
    </row>
    <row r="44" spans="1:9" x14ac:dyDescent="0.25">
      <c r="A44" s="88"/>
      <c r="B44" s="4" t="s">
        <v>112</v>
      </c>
      <c r="C44" s="19" t="s">
        <v>84</v>
      </c>
      <c r="D44" s="19" t="s">
        <v>85</v>
      </c>
      <c r="F44" s="7" t="s">
        <v>29</v>
      </c>
      <c r="G44" s="21" t="s">
        <v>96</v>
      </c>
      <c r="I44" s="29">
        <v>0</v>
      </c>
    </row>
    <row r="45" spans="1:9" x14ac:dyDescent="0.25">
      <c r="A45" s="88"/>
      <c r="B45" t="s">
        <v>113</v>
      </c>
      <c r="C45" s="19" t="s">
        <v>84</v>
      </c>
      <c r="D45" s="19" t="s">
        <v>85</v>
      </c>
      <c r="F45" s="7" t="s">
        <v>29</v>
      </c>
      <c r="G45" s="21" t="s">
        <v>96</v>
      </c>
      <c r="I45" s="29">
        <v>0</v>
      </c>
    </row>
    <row r="46" spans="1:9" x14ac:dyDescent="0.25">
      <c r="A46" s="88"/>
      <c r="B46" s="15" t="s">
        <v>123</v>
      </c>
      <c r="C46" s="25"/>
      <c r="D46" s="25"/>
      <c r="E46" s="26"/>
      <c r="F46" s="22" t="s">
        <v>115</v>
      </c>
      <c r="G46" s="26"/>
    </row>
    <row r="47" spans="1:9" x14ac:dyDescent="0.25">
      <c r="A47" s="88"/>
      <c r="B47" s="3" t="s">
        <v>25</v>
      </c>
      <c r="C47" s="19" t="s">
        <v>84</v>
      </c>
      <c r="D47" s="19" t="s">
        <v>85</v>
      </c>
      <c r="F47" s="7" t="s">
        <v>29</v>
      </c>
      <c r="G47" s="21" t="s">
        <v>96</v>
      </c>
      <c r="I47" s="29">
        <v>0</v>
      </c>
    </row>
    <row r="48" spans="1:9" x14ac:dyDescent="0.25">
      <c r="A48" s="88"/>
      <c r="B48" t="s">
        <v>23</v>
      </c>
      <c r="C48" s="19" t="s">
        <v>84</v>
      </c>
      <c r="D48" s="19" t="s">
        <v>116</v>
      </c>
      <c r="F48" s="7" t="s">
        <v>29</v>
      </c>
      <c r="G48" s="20" t="s">
        <v>94</v>
      </c>
      <c r="I48" s="29">
        <v>1.2</v>
      </c>
    </row>
    <row r="49" spans="1:9" ht="30" x14ac:dyDescent="0.25">
      <c r="A49" s="88"/>
      <c r="B49" s="3" t="s">
        <v>24</v>
      </c>
      <c r="C49" s="19" t="s">
        <v>84</v>
      </c>
      <c r="D49" s="19" t="s">
        <v>85</v>
      </c>
      <c r="F49" s="7" t="s">
        <v>29</v>
      </c>
      <c r="G49" s="21" t="s">
        <v>96</v>
      </c>
      <c r="I49" s="29">
        <v>0</v>
      </c>
    </row>
    <row r="50" spans="1:9" x14ac:dyDescent="0.25">
      <c r="A50" s="88"/>
      <c r="B50" s="3" t="s">
        <v>17</v>
      </c>
      <c r="C50" s="19" t="s">
        <v>84</v>
      </c>
      <c r="D50" s="19" t="s">
        <v>85</v>
      </c>
      <c r="F50" s="7" t="s">
        <v>29</v>
      </c>
      <c r="G50" s="21" t="s">
        <v>96</v>
      </c>
      <c r="I50" s="29">
        <v>0</v>
      </c>
    </row>
    <row r="51" spans="1:9" x14ac:dyDescent="0.25">
      <c r="A51" s="88"/>
      <c r="B51" t="s">
        <v>113</v>
      </c>
      <c r="C51" s="19" t="s">
        <v>84</v>
      </c>
      <c r="D51" s="19" t="s">
        <v>85</v>
      </c>
      <c r="F51" s="7" t="s">
        <v>29</v>
      </c>
      <c r="G51" s="21" t="s">
        <v>96</v>
      </c>
      <c r="I51" s="29">
        <v>0</v>
      </c>
    </row>
    <row r="52" spans="1:9" x14ac:dyDescent="0.25">
      <c r="A52" s="88"/>
      <c r="B52" s="15" t="s">
        <v>124</v>
      </c>
      <c r="C52" s="25"/>
      <c r="D52" s="25"/>
      <c r="E52" s="26"/>
      <c r="F52" s="22" t="s">
        <v>115</v>
      </c>
      <c r="G52" s="26"/>
    </row>
    <row r="53" spans="1:9" x14ac:dyDescent="0.25">
      <c r="A53" s="88"/>
      <c r="B53" s="3" t="s">
        <v>17</v>
      </c>
      <c r="C53" s="19" t="s">
        <v>84</v>
      </c>
      <c r="D53" s="19" t="s">
        <v>85</v>
      </c>
      <c r="F53" s="10" t="s">
        <v>31</v>
      </c>
      <c r="G53" s="21" t="s">
        <v>96</v>
      </c>
      <c r="I53" s="29">
        <v>0</v>
      </c>
    </row>
    <row r="54" spans="1:9" x14ac:dyDescent="0.25">
      <c r="A54" s="88"/>
      <c r="B54" s="4" t="s">
        <v>111</v>
      </c>
      <c r="C54" s="19" t="s">
        <v>84</v>
      </c>
      <c r="D54" s="19" t="s">
        <v>85</v>
      </c>
      <c r="F54" s="10" t="s">
        <v>31</v>
      </c>
      <c r="G54" s="21" t="s">
        <v>96</v>
      </c>
      <c r="I54" s="29">
        <v>0</v>
      </c>
    </row>
    <row r="55" spans="1:9" x14ac:dyDescent="0.25">
      <c r="A55" s="88"/>
      <c r="B55" s="4" t="s">
        <v>112</v>
      </c>
      <c r="C55" s="19" t="s">
        <v>84</v>
      </c>
      <c r="D55" s="19" t="s">
        <v>85</v>
      </c>
      <c r="F55" s="10" t="s">
        <v>31</v>
      </c>
      <c r="G55" s="21" t="s">
        <v>96</v>
      </c>
      <c r="I55" s="29">
        <v>0</v>
      </c>
    </row>
    <row r="56" spans="1:9" x14ac:dyDescent="0.25">
      <c r="A56" s="88"/>
      <c r="B56" t="s">
        <v>113</v>
      </c>
      <c r="C56" s="19" t="s">
        <v>84</v>
      </c>
      <c r="D56" s="19" t="s">
        <v>85</v>
      </c>
      <c r="F56" s="10" t="s">
        <v>31</v>
      </c>
      <c r="G56" s="21" t="s">
        <v>96</v>
      </c>
      <c r="I56" s="29">
        <v>0</v>
      </c>
    </row>
    <row r="57" spans="1:9" x14ac:dyDescent="0.25">
      <c r="A57" s="88"/>
      <c r="B57" s="3" t="s">
        <v>17</v>
      </c>
      <c r="C57" s="19" t="s">
        <v>84</v>
      </c>
      <c r="D57" s="19" t="s">
        <v>85</v>
      </c>
      <c r="F57" s="10" t="s">
        <v>30</v>
      </c>
      <c r="G57" s="21" t="s">
        <v>96</v>
      </c>
      <c r="I57" s="29">
        <v>0</v>
      </c>
    </row>
    <row r="58" spans="1:9" x14ac:dyDescent="0.25">
      <c r="A58" s="88"/>
      <c r="B58" s="4" t="s">
        <v>111</v>
      </c>
      <c r="C58" s="19" t="s">
        <v>84</v>
      </c>
      <c r="D58" s="19" t="s">
        <v>85</v>
      </c>
      <c r="F58" s="10" t="s">
        <v>30</v>
      </c>
      <c r="G58" s="21" t="s">
        <v>96</v>
      </c>
      <c r="I58" s="29">
        <v>0</v>
      </c>
    </row>
    <row r="59" spans="1:9" x14ac:dyDescent="0.25">
      <c r="A59" s="88"/>
      <c r="B59" s="4" t="s">
        <v>112</v>
      </c>
      <c r="C59" s="19" t="s">
        <v>84</v>
      </c>
      <c r="D59" s="19" t="s">
        <v>85</v>
      </c>
      <c r="F59" s="10" t="s">
        <v>30</v>
      </c>
      <c r="G59" s="21" t="s">
        <v>96</v>
      </c>
      <c r="I59" s="29">
        <v>0</v>
      </c>
    </row>
    <row r="60" spans="1:9" x14ac:dyDescent="0.25">
      <c r="A60" s="88"/>
      <c r="B60" t="s">
        <v>113</v>
      </c>
      <c r="C60" s="19" t="s">
        <v>84</v>
      </c>
      <c r="D60" s="19" t="s">
        <v>85</v>
      </c>
      <c r="F60" s="10" t="s">
        <v>30</v>
      </c>
      <c r="G60" s="21" t="s">
        <v>96</v>
      </c>
      <c r="I60" s="29">
        <v>0</v>
      </c>
    </row>
    <row r="61" spans="1:9" x14ac:dyDescent="0.25">
      <c r="A61" s="88"/>
      <c r="B61" s="15" t="s">
        <v>125</v>
      </c>
      <c r="C61" s="25"/>
      <c r="D61" s="25"/>
      <c r="E61" s="26"/>
      <c r="F61" s="22" t="s">
        <v>115</v>
      </c>
      <c r="G61" s="26"/>
    </row>
    <row r="62" spans="1:9" x14ac:dyDescent="0.25">
      <c r="A62" s="88"/>
      <c r="B62" s="3" t="s">
        <v>37</v>
      </c>
      <c r="C62" s="19" t="s">
        <v>84</v>
      </c>
      <c r="D62" s="19" t="s">
        <v>128</v>
      </c>
      <c r="F62" s="10" t="s">
        <v>130</v>
      </c>
      <c r="G62" s="20" t="s">
        <v>129</v>
      </c>
      <c r="I62" s="29">
        <v>1</v>
      </c>
    </row>
    <row r="63" spans="1:9" ht="30" x14ac:dyDescent="0.25">
      <c r="A63" s="88"/>
      <c r="B63" s="3" t="s">
        <v>36</v>
      </c>
      <c r="C63" s="19" t="s">
        <v>84</v>
      </c>
      <c r="D63" s="19" t="s">
        <v>85</v>
      </c>
      <c r="F63" s="7" t="s">
        <v>29</v>
      </c>
      <c r="G63" s="21" t="s">
        <v>96</v>
      </c>
      <c r="I63" s="29">
        <v>25</v>
      </c>
    </row>
    <row r="64" spans="1:9" x14ac:dyDescent="0.25">
      <c r="A64" s="88"/>
      <c r="B64" s="3" t="s">
        <v>17</v>
      </c>
      <c r="C64" s="19" t="s">
        <v>84</v>
      </c>
      <c r="D64" s="19" t="s">
        <v>85</v>
      </c>
      <c r="F64" s="7" t="s">
        <v>29</v>
      </c>
      <c r="G64" s="21" t="s">
        <v>96</v>
      </c>
      <c r="I64" s="29">
        <v>0</v>
      </c>
    </row>
    <row r="65" spans="1:9" x14ac:dyDescent="0.25">
      <c r="A65" s="88"/>
      <c r="B65" t="s">
        <v>113</v>
      </c>
      <c r="C65" s="19" t="s">
        <v>84</v>
      </c>
      <c r="D65" s="19" t="s">
        <v>85</v>
      </c>
      <c r="F65" s="7" t="s">
        <v>29</v>
      </c>
      <c r="G65" s="21" t="s">
        <v>96</v>
      </c>
      <c r="I65" s="29">
        <v>0</v>
      </c>
    </row>
    <row r="66" spans="1:9" x14ac:dyDescent="0.25">
      <c r="A66" s="88"/>
      <c r="B66" s="15" t="s">
        <v>126</v>
      </c>
      <c r="C66" s="25"/>
      <c r="D66" s="25"/>
      <c r="E66" s="26"/>
      <c r="F66" s="22" t="s">
        <v>115</v>
      </c>
      <c r="G66" s="26"/>
    </row>
    <row r="67" spans="1:9" x14ac:dyDescent="0.25">
      <c r="A67" s="88"/>
      <c r="B67" s="3" t="s">
        <v>17</v>
      </c>
      <c r="C67" s="19" t="s">
        <v>84</v>
      </c>
      <c r="D67" s="19" t="s">
        <v>85</v>
      </c>
      <c r="F67" s="7" t="s">
        <v>29</v>
      </c>
      <c r="G67" s="21" t="s">
        <v>96</v>
      </c>
      <c r="I67" s="29">
        <v>0</v>
      </c>
    </row>
    <row r="68" spans="1:9" x14ac:dyDescent="0.25">
      <c r="A68" s="88"/>
      <c r="B68" s="4" t="s">
        <v>111</v>
      </c>
      <c r="C68" s="19" t="s">
        <v>84</v>
      </c>
      <c r="D68" s="19" t="s">
        <v>85</v>
      </c>
      <c r="F68" s="7" t="s">
        <v>29</v>
      </c>
      <c r="G68" s="21" t="s">
        <v>96</v>
      </c>
      <c r="I68" s="29">
        <v>-5</v>
      </c>
    </row>
    <row r="69" spans="1:9" x14ac:dyDescent="0.25">
      <c r="A69" s="88"/>
      <c r="B69" s="4" t="s">
        <v>112</v>
      </c>
      <c r="C69" s="19" t="s">
        <v>84</v>
      </c>
      <c r="D69" s="19" t="s">
        <v>85</v>
      </c>
      <c r="F69" s="7" t="s">
        <v>29</v>
      </c>
      <c r="G69" s="21" t="s">
        <v>96</v>
      </c>
      <c r="I69" s="29">
        <v>5</v>
      </c>
    </row>
    <row r="70" spans="1:9" x14ac:dyDescent="0.25">
      <c r="A70" s="88"/>
      <c r="B70" t="s">
        <v>113</v>
      </c>
      <c r="C70" s="19" t="s">
        <v>84</v>
      </c>
      <c r="D70" s="19" t="s">
        <v>85</v>
      </c>
      <c r="F70" s="7" t="s">
        <v>29</v>
      </c>
      <c r="G70" s="21" t="s">
        <v>96</v>
      </c>
      <c r="I70" s="29">
        <v>0</v>
      </c>
    </row>
    <row r="71" spans="1:9" x14ac:dyDescent="0.25">
      <c r="A71" s="88"/>
      <c r="B71" s="15" t="s">
        <v>127</v>
      </c>
      <c r="C71" s="25"/>
      <c r="D71" s="25"/>
      <c r="E71" s="26"/>
      <c r="F71" s="22" t="s">
        <v>115</v>
      </c>
      <c r="G71" s="26"/>
    </row>
    <row r="72" spans="1:9" x14ac:dyDescent="0.25">
      <c r="A72" s="88"/>
      <c r="B72" s="3" t="s">
        <v>17</v>
      </c>
      <c r="C72" s="19" t="s">
        <v>84</v>
      </c>
      <c r="D72" s="19" t="s">
        <v>85</v>
      </c>
      <c r="F72" s="7" t="s">
        <v>29</v>
      </c>
      <c r="G72" s="21" t="s">
        <v>96</v>
      </c>
      <c r="I72" s="29">
        <v>0</v>
      </c>
    </row>
    <row r="73" spans="1:9" x14ac:dyDescent="0.25">
      <c r="A73" s="88"/>
      <c r="B73" s="4" t="s">
        <v>111</v>
      </c>
      <c r="C73" s="19" t="s">
        <v>84</v>
      </c>
      <c r="D73" s="19" t="s">
        <v>85</v>
      </c>
      <c r="F73" s="7" t="s">
        <v>29</v>
      </c>
      <c r="G73" s="21" t="s">
        <v>96</v>
      </c>
      <c r="I73" s="29">
        <v>-1</v>
      </c>
    </row>
    <row r="74" spans="1:9" x14ac:dyDescent="0.25">
      <c r="A74" s="88"/>
      <c r="B74" s="4" t="s">
        <v>112</v>
      </c>
      <c r="C74" s="19" t="s">
        <v>84</v>
      </c>
      <c r="D74" s="19" t="s">
        <v>85</v>
      </c>
      <c r="F74" s="7" t="s">
        <v>29</v>
      </c>
      <c r="G74" s="21" t="s">
        <v>96</v>
      </c>
      <c r="I74" s="29">
        <v>-1</v>
      </c>
    </row>
    <row r="75" spans="1:9" x14ac:dyDescent="0.25">
      <c r="A75" s="88"/>
      <c r="B75" t="s">
        <v>113</v>
      </c>
      <c r="C75" s="19" t="s">
        <v>84</v>
      </c>
      <c r="D75" s="19" t="s">
        <v>85</v>
      </c>
      <c r="F75" s="7" t="s">
        <v>29</v>
      </c>
      <c r="G75" s="21" t="s">
        <v>96</v>
      </c>
      <c r="I75" s="29">
        <v>2</v>
      </c>
    </row>
    <row r="76" spans="1:9" x14ac:dyDescent="0.25">
      <c r="A76" s="88"/>
    </row>
    <row r="77" spans="1:9" x14ac:dyDescent="0.25">
      <c r="A77" s="88"/>
    </row>
    <row r="78" spans="1:9" x14ac:dyDescent="0.25">
      <c r="A78" s="88"/>
    </row>
    <row r="79" spans="1:9" x14ac:dyDescent="0.25">
      <c r="A79" s="88"/>
    </row>
    <row r="80" spans="1:9" x14ac:dyDescent="0.25">
      <c r="A80" s="88"/>
    </row>
  </sheetData>
  <mergeCells count="5">
    <mergeCell ref="A2:A16"/>
    <mergeCell ref="A17:A32"/>
    <mergeCell ref="A33:A48"/>
    <mergeCell ref="A49:A64"/>
    <mergeCell ref="A65:A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4"/>
  <sheetViews>
    <sheetView topLeftCell="D1" zoomScale="93" zoomScaleNormal="93" workbookViewId="0">
      <selection activeCell="F36" sqref="F36"/>
    </sheetView>
  </sheetViews>
  <sheetFormatPr defaultRowHeight="15" x14ac:dyDescent="0.25"/>
  <cols>
    <col min="1" max="2" width="9.140625" style="33"/>
    <col min="3" max="3" width="9.140625" style="32"/>
    <col min="4" max="4" width="19" style="32" bestFit="1" customWidth="1"/>
    <col min="5" max="5" width="25.7109375" style="32" customWidth="1"/>
    <col min="6" max="7" width="22.42578125" style="33" customWidth="1"/>
    <col min="8" max="8" width="26.5703125" style="33" bestFit="1" customWidth="1"/>
    <col min="9" max="10" width="15.7109375" style="33" customWidth="1"/>
    <col min="11" max="11" width="12.5703125" style="33" customWidth="1"/>
    <col min="12" max="16384" width="9.140625" style="33"/>
  </cols>
  <sheetData>
    <row r="3" spans="3:11" s="31" customFormat="1" x14ac:dyDescent="0.25">
      <c r="C3" s="30" t="s">
        <v>20</v>
      </c>
      <c r="D3" s="30"/>
      <c r="E3" s="30"/>
    </row>
    <row r="5" spans="3:11" x14ac:dyDescent="0.25">
      <c r="F5" s="33" t="s">
        <v>14</v>
      </c>
    </row>
    <row r="7" spans="3:11" x14ac:dyDescent="0.25">
      <c r="H7" s="34" t="s">
        <v>7</v>
      </c>
      <c r="I7" s="34" t="s">
        <v>2</v>
      </c>
      <c r="J7" s="34" t="s">
        <v>19</v>
      </c>
      <c r="K7" s="34" t="s">
        <v>71</v>
      </c>
    </row>
    <row r="8" spans="3:11" x14ac:dyDescent="0.25">
      <c r="E8" s="33" t="s">
        <v>15</v>
      </c>
      <c r="H8" s="35"/>
      <c r="I8" s="35"/>
      <c r="K8" s="36" t="s">
        <v>72</v>
      </c>
    </row>
    <row r="9" spans="3:11" x14ac:dyDescent="0.25">
      <c r="E9" s="33" t="s">
        <v>16</v>
      </c>
      <c r="H9" s="35"/>
      <c r="I9" s="35"/>
      <c r="K9" s="36" t="s">
        <v>72</v>
      </c>
    </row>
    <row r="11" spans="3:11" x14ac:dyDescent="0.25">
      <c r="H11" s="37"/>
      <c r="I11" s="37"/>
    </row>
    <row r="12" spans="3:11" x14ac:dyDescent="0.25">
      <c r="H12" s="37"/>
      <c r="I12" s="37"/>
    </row>
    <row r="14" spans="3:11" x14ac:dyDescent="0.25">
      <c r="H14" s="34" t="s">
        <v>7</v>
      </c>
      <c r="I14" s="34" t="s">
        <v>2</v>
      </c>
      <c r="J14" s="34" t="s">
        <v>19</v>
      </c>
      <c r="K14" s="34" t="s">
        <v>71</v>
      </c>
    </row>
    <row r="15" spans="3:11" x14ac:dyDescent="0.25">
      <c r="E15" s="33" t="s">
        <v>15</v>
      </c>
      <c r="H15" s="33">
        <f>H11-H11*$J$15/100</f>
        <v>0</v>
      </c>
      <c r="I15" s="33">
        <f>I11-I11*$J$15/100</f>
        <v>0</v>
      </c>
      <c r="J15" s="38"/>
      <c r="K15" s="36" t="s">
        <v>29</v>
      </c>
    </row>
    <row r="16" spans="3:11" x14ac:dyDescent="0.25">
      <c r="E16" s="33" t="s">
        <v>16</v>
      </c>
      <c r="H16" s="33">
        <f>H12-H12*$J$16/100</f>
        <v>0</v>
      </c>
      <c r="I16" s="33">
        <f>I12-I12*$J$16/100</f>
        <v>0</v>
      </c>
      <c r="J16" s="38"/>
      <c r="K16" s="36" t="s">
        <v>29</v>
      </c>
    </row>
    <row r="19" spans="3:10" x14ac:dyDescent="0.25">
      <c r="D19" s="32" t="s">
        <v>43</v>
      </c>
      <c r="E19" s="32" t="s">
        <v>44</v>
      </c>
      <c r="F19" s="33" t="s">
        <v>45</v>
      </c>
      <c r="G19" s="33" t="s">
        <v>61</v>
      </c>
      <c r="H19" s="32" t="s">
        <v>46</v>
      </c>
      <c r="I19" s="32" t="s">
        <v>62</v>
      </c>
      <c r="J19" s="32" t="s">
        <v>47</v>
      </c>
    </row>
    <row r="20" spans="3:10" ht="30" x14ac:dyDescent="0.25">
      <c r="E20" s="32" t="s">
        <v>48</v>
      </c>
      <c r="F20" s="85"/>
      <c r="G20" s="36" t="s">
        <v>64</v>
      </c>
      <c r="H20" s="86"/>
      <c r="I20" s="36" t="s">
        <v>29</v>
      </c>
      <c r="J20" s="33">
        <f>F20*H20</f>
        <v>0</v>
      </c>
    </row>
    <row r="21" spans="3:10" ht="30" x14ac:dyDescent="0.25">
      <c r="E21" s="32" t="s">
        <v>49</v>
      </c>
      <c r="F21" s="85"/>
      <c r="G21" s="36" t="s">
        <v>64</v>
      </c>
      <c r="H21" s="86"/>
      <c r="I21" s="36" t="s">
        <v>29</v>
      </c>
      <c r="J21" s="33">
        <f t="shared" ref="J21:J24" si="0">F21*H21</f>
        <v>0</v>
      </c>
    </row>
    <row r="22" spans="3:10" ht="30" x14ac:dyDescent="0.25">
      <c r="E22" s="32" t="s">
        <v>58</v>
      </c>
      <c r="F22" s="85"/>
      <c r="G22" s="36" t="s">
        <v>64</v>
      </c>
      <c r="H22" s="86"/>
      <c r="I22" s="36" t="s">
        <v>29</v>
      </c>
      <c r="J22" s="33">
        <f t="shared" si="0"/>
        <v>0</v>
      </c>
    </row>
    <row r="23" spans="3:10" ht="30" x14ac:dyDescent="0.25">
      <c r="E23" s="32" t="s">
        <v>63</v>
      </c>
      <c r="F23" s="85"/>
      <c r="G23" s="36" t="s">
        <v>64</v>
      </c>
      <c r="H23" s="86"/>
      <c r="I23" s="36" t="s">
        <v>29</v>
      </c>
      <c r="J23" s="33">
        <f t="shared" si="0"/>
        <v>0</v>
      </c>
    </row>
    <row r="24" spans="3:10" ht="30" x14ac:dyDescent="0.25">
      <c r="E24" s="32" t="s">
        <v>59</v>
      </c>
      <c r="F24" s="85"/>
      <c r="G24" s="36" t="s">
        <v>64</v>
      </c>
      <c r="H24" s="86"/>
      <c r="I24" s="36" t="s">
        <v>29</v>
      </c>
      <c r="J24" s="33">
        <f t="shared" si="0"/>
        <v>0</v>
      </c>
    </row>
    <row r="25" spans="3:10" x14ac:dyDescent="0.25">
      <c r="E25" s="32" t="s">
        <v>65</v>
      </c>
      <c r="F25" s="85"/>
      <c r="G25" s="36" t="s">
        <v>29</v>
      </c>
      <c r="H25" s="86"/>
      <c r="I25" s="36" t="s">
        <v>29</v>
      </c>
      <c r="J25" s="33">
        <f t="shared" ref="J25" si="1">F25*H25</f>
        <v>0</v>
      </c>
    </row>
    <row r="29" spans="3:10" s="31" customFormat="1" x14ac:dyDescent="0.25">
      <c r="C29" s="30" t="s">
        <v>21</v>
      </c>
      <c r="D29" s="30"/>
      <c r="E29" s="30"/>
    </row>
    <row r="33" spans="3:11" x14ac:dyDescent="0.25">
      <c r="C33" s="39"/>
      <c r="D33" s="39" t="s">
        <v>0</v>
      </c>
      <c r="E33" s="39" t="s">
        <v>1</v>
      </c>
    </row>
    <row r="34" spans="3:11" x14ac:dyDescent="0.25">
      <c r="C34" s="40">
        <v>1</v>
      </c>
      <c r="D34" s="40" t="s">
        <v>2</v>
      </c>
      <c r="E34" s="40" t="s">
        <v>3</v>
      </c>
      <c r="F34" s="40"/>
      <c r="G34" s="40"/>
      <c r="H34" s="40"/>
      <c r="I34" s="40"/>
      <c r="J34" s="40"/>
      <c r="K34" s="40"/>
    </row>
    <row r="35" spans="3:11" ht="30" x14ac:dyDescent="0.25">
      <c r="F35" s="41" t="s">
        <v>17</v>
      </c>
      <c r="G35" s="36" t="s">
        <v>28</v>
      </c>
      <c r="H35" s="34" t="s">
        <v>7</v>
      </c>
      <c r="I35" s="34" t="s">
        <v>2</v>
      </c>
      <c r="J35" s="34" t="s">
        <v>19</v>
      </c>
      <c r="K35" s="36" t="s">
        <v>28</v>
      </c>
    </row>
    <row r="36" spans="3:11" x14ac:dyDescent="0.25">
      <c r="F36" s="42"/>
      <c r="G36" s="43"/>
      <c r="H36" s="42"/>
      <c r="I36" s="42"/>
      <c r="J36" s="42"/>
      <c r="K36" s="36" t="s">
        <v>29</v>
      </c>
    </row>
    <row r="37" spans="3:11" s="35" customFormat="1" x14ac:dyDescent="0.25">
      <c r="C37" s="44"/>
      <c r="D37" s="44"/>
      <c r="E37" s="45"/>
      <c r="F37" s="43"/>
      <c r="G37" s="43"/>
      <c r="H37" s="43"/>
      <c r="I37" s="43"/>
      <c r="J37" s="43"/>
    </row>
    <row r="38" spans="3:11" s="35" customFormat="1" x14ac:dyDescent="0.25">
      <c r="C38" s="44"/>
      <c r="D38" s="44"/>
      <c r="E38" s="45"/>
      <c r="F38" s="43"/>
      <c r="G38" s="43"/>
      <c r="H38" s="43"/>
      <c r="I38" s="43"/>
      <c r="J38" s="43"/>
    </row>
    <row r="39" spans="3:11" s="35" customFormat="1" x14ac:dyDescent="0.25">
      <c r="C39" s="44"/>
      <c r="D39" s="44"/>
      <c r="E39" s="45"/>
      <c r="F39" s="43"/>
      <c r="G39" s="43"/>
      <c r="H39" s="43"/>
      <c r="I39" s="43"/>
      <c r="J39" s="43"/>
    </row>
    <row r="40" spans="3:11" s="35" customFormat="1" x14ac:dyDescent="0.25">
      <c r="C40" s="40">
        <v>2</v>
      </c>
      <c r="D40" s="40" t="s">
        <v>2</v>
      </c>
      <c r="E40" s="40" t="s">
        <v>4</v>
      </c>
      <c r="F40" s="40"/>
      <c r="G40" s="40"/>
      <c r="H40" s="40"/>
      <c r="I40" s="40"/>
      <c r="J40" s="40"/>
      <c r="K40" s="40"/>
    </row>
    <row r="41" spans="3:11" s="35" customFormat="1" ht="30" x14ac:dyDescent="0.25">
      <c r="C41" s="44"/>
      <c r="D41" s="44"/>
      <c r="E41" s="45"/>
      <c r="F41" s="41" t="s">
        <v>17</v>
      </c>
      <c r="G41" s="36" t="s">
        <v>28</v>
      </c>
      <c r="H41" s="34" t="s">
        <v>7</v>
      </c>
      <c r="I41" s="34" t="s">
        <v>2</v>
      </c>
      <c r="J41" s="34" t="s">
        <v>19</v>
      </c>
      <c r="K41" s="36" t="s">
        <v>28</v>
      </c>
    </row>
    <row r="42" spans="3:11" x14ac:dyDescent="0.25">
      <c r="F42" s="42"/>
      <c r="G42" s="43"/>
      <c r="H42" s="42"/>
      <c r="I42" s="42"/>
      <c r="J42" s="42"/>
      <c r="K42" s="36" t="s">
        <v>29</v>
      </c>
    </row>
    <row r="43" spans="3:11" s="35" customFormat="1" x14ac:dyDescent="0.25">
      <c r="C43" s="44"/>
      <c r="D43" s="44"/>
      <c r="E43" s="45"/>
      <c r="F43" s="43"/>
      <c r="G43" s="43"/>
      <c r="H43" s="43"/>
      <c r="I43" s="43"/>
      <c r="J43" s="43"/>
    </row>
    <row r="44" spans="3:11" s="35" customFormat="1" x14ac:dyDescent="0.25">
      <c r="C44" s="44"/>
      <c r="D44" s="44"/>
      <c r="E44" s="45"/>
      <c r="F44" s="43"/>
      <c r="G44" s="43"/>
      <c r="H44" s="43"/>
      <c r="I44" s="43"/>
      <c r="J44" s="43"/>
    </row>
    <row r="45" spans="3:11" s="35" customFormat="1" x14ac:dyDescent="0.25">
      <c r="C45" s="44"/>
      <c r="D45" s="44"/>
      <c r="E45" s="45"/>
      <c r="F45" s="43"/>
      <c r="G45" s="43"/>
      <c r="H45" s="43"/>
      <c r="I45" s="43"/>
      <c r="J45" s="43"/>
    </row>
    <row r="46" spans="3:11" s="35" customFormat="1" x14ac:dyDescent="0.25">
      <c r="C46" s="44"/>
      <c r="D46" s="44"/>
      <c r="E46" s="45"/>
      <c r="F46" s="43"/>
      <c r="G46" s="43"/>
      <c r="H46" s="43"/>
      <c r="I46" s="43"/>
      <c r="J46" s="43"/>
    </row>
    <row r="47" spans="3:11" s="35" customFormat="1" x14ac:dyDescent="0.25">
      <c r="C47" s="40">
        <v>3</v>
      </c>
      <c r="D47" s="40" t="s">
        <v>2</v>
      </c>
      <c r="E47" s="40" t="s">
        <v>5</v>
      </c>
      <c r="F47" s="40"/>
      <c r="G47" s="40"/>
      <c r="H47" s="40"/>
      <c r="I47" s="40"/>
      <c r="J47" s="40"/>
      <c r="K47" s="40"/>
    </row>
    <row r="48" spans="3:11" s="35" customFormat="1" ht="30" x14ac:dyDescent="0.25">
      <c r="C48" s="44"/>
      <c r="D48" s="44"/>
      <c r="E48" s="45"/>
      <c r="F48" s="41" t="s">
        <v>17</v>
      </c>
      <c r="G48" s="36" t="s">
        <v>28</v>
      </c>
      <c r="H48" s="34" t="s">
        <v>7</v>
      </c>
      <c r="I48" s="34" t="s">
        <v>2</v>
      </c>
      <c r="J48" s="34" t="s">
        <v>19</v>
      </c>
      <c r="K48" s="36" t="s">
        <v>28</v>
      </c>
    </row>
    <row r="49" spans="3:11" x14ac:dyDescent="0.25">
      <c r="F49" s="42"/>
      <c r="G49" s="43"/>
      <c r="H49" s="42"/>
      <c r="I49" s="42"/>
      <c r="J49" s="42"/>
      <c r="K49" s="36" t="s">
        <v>29</v>
      </c>
    </row>
    <row r="50" spans="3:11" s="35" customFormat="1" x14ac:dyDescent="0.25">
      <c r="C50" s="44"/>
      <c r="D50" s="44"/>
      <c r="E50" s="45"/>
      <c r="F50" s="43"/>
      <c r="G50" s="43"/>
      <c r="H50" s="43"/>
      <c r="I50" s="43"/>
      <c r="J50" s="43"/>
    </row>
    <row r="51" spans="3:11" s="35" customFormat="1" x14ac:dyDescent="0.25">
      <c r="C51" s="44"/>
      <c r="D51" s="44"/>
      <c r="E51" s="45"/>
      <c r="F51" s="43"/>
      <c r="G51" s="43"/>
      <c r="H51" s="43"/>
      <c r="I51" s="43"/>
      <c r="J51" s="43"/>
    </row>
    <row r="52" spans="3:11" s="35" customFormat="1" x14ac:dyDescent="0.25">
      <c r="C52" s="44"/>
      <c r="D52" s="44"/>
      <c r="E52" s="45"/>
      <c r="F52" s="43"/>
      <c r="G52" s="43"/>
      <c r="H52" s="43"/>
      <c r="I52" s="43"/>
      <c r="J52" s="43"/>
    </row>
    <row r="53" spans="3:11" s="35" customFormat="1" x14ac:dyDescent="0.25">
      <c r="C53" s="44"/>
      <c r="D53" s="44"/>
      <c r="E53" s="45"/>
      <c r="F53" s="43"/>
      <c r="G53" s="43"/>
      <c r="H53" s="43"/>
      <c r="I53" s="43"/>
      <c r="J53" s="43"/>
    </row>
    <row r="54" spans="3:11" s="35" customFormat="1" x14ac:dyDescent="0.25">
      <c r="C54" s="44"/>
      <c r="D54" s="44"/>
      <c r="E54" s="45"/>
      <c r="F54" s="43"/>
      <c r="G54" s="43"/>
      <c r="H54" s="43"/>
      <c r="I54" s="43"/>
      <c r="J54" s="43"/>
    </row>
    <row r="55" spans="3:11" s="35" customFormat="1" x14ac:dyDescent="0.25">
      <c r="C55" s="40">
        <v>4</v>
      </c>
      <c r="D55" s="40" t="s">
        <v>2</v>
      </c>
      <c r="E55" s="40" t="s">
        <v>114</v>
      </c>
      <c r="F55" s="40"/>
      <c r="G55" s="40"/>
      <c r="H55" s="40"/>
      <c r="I55" s="40"/>
      <c r="J55" s="40"/>
      <c r="K55" s="40"/>
    </row>
    <row r="56" spans="3:11" s="35" customFormat="1" ht="30" x14ac:dyDescent="0.25">
      <c r="F56" s="41" t="s">
        <v>17</v>
      </c>
      <c r="G56" s="36" t="s">
        <v>28</v>
      </c>
      <c r="H56" s="34" t="s">
        <v>7</v>
      </c>
      <c r="I56" s="34" t="s">
        <v>2</v>
      </c>
      <c r="J56" s="34" t="s">
        <v>19</v>
      </c>
      <c r="K56" s="36" t="s">
        <v>28</v>
      </c>
    </row>
    <row r="57" spans="3:11" x14ac:dyDescent="0.25">
      <c r="F57" s="42"/>
      <c r="G57" s="43"/>
      <c r="H57" s="42"/>
      <c r="I57" s="42"/>
      <c r="J57" s="42"/>
    </row>
    <row r="58" spans="3:11" s="35" customFormat="1" x14ac:dyDescent="0.25">
      <c r="C58" s="44"/>
      <c r="D58" s="44"/>
      <c r="E58" s="45"/>
      <c r="F58" s="43"/>
      <c r="G58" s="43"/>
      <c r="H58" s="43"/>
      <c r="I58" s="43"/>
      <c r="J58" s="43"/>
    </row>
    <row r="59" spans="3:11" s="35" customFormat="1" x14ac:dyDescent="0.25">
      <c r="C59" s="44"/>
      <c r="D59" s="44"/>
      <c r="E59" s="45"/>
      <c r="F59" s="43"/>
      <c r="G59" s="43"/>
      <c r="H59" s="43"/>
      <c r="I59" s="43"/>
      <c r="J59" s="43"/>
    </row>
    <row r="60" spans="3:11" s="35" customFormat="1" x14ac:dyDescent="0.25">
      <c r="C60" s="44"/>
      <c r="D60" s="44"/>
      <c r="E60" s="45"/>
      <c r="F60" s="43"/>
      <c r="G60" s="43"/>
      <c r="H60" s="43"/>
      <c r="I60" s="43"/>
      <c r="J60" s="43"/>
    </row>
    <row r="61" spans="3:11" s="35" customFormat="1" x14ac:dyDescent="0.25">
      <c r="C61" s="44"/>
      <c r="D61" s="44"/>
      <c r="E61" s="45"/>
      <c r="F61" s="43"/>
      <c r="G61" s="43"/>
      <c r="H61" s="43"/>
      <c r="I61" s="43"/>
      <c r="J61" s="43"/>
    </row>
    <row r="62" spans="3:11" s="35" customFormat="1" x14ac:dyDescent="0.25">
      <c r="C62" s="40">
        <v>5</v>
      </c>
      <c r="D62" s="40" t="s">
        <v>2</v>
      </c>
      <c r="E62" s="40" t="s">
        <v>6</v>
      </c>
      <c r="F62" s="40"/>
      <c r="G62" s="40"/>
      <c r="H62" s="40"/>
      <c r="I62" s="40"/>
      <c r="J62" s="40"/>
      <c r="K62" s="40"/>
    </row>
    <row r="63" spans="3:11" s="35" customFormat="1" ht="30" x14ac:dyDescent="0.25">
      <c r="F63" s="41" t="s">
        <v>17</v>
      </c>
      <c r="G63" s="36" t="s">
        <v>28</v>
      </c>
      <c r="H63" s="34" t="s">
        <v>7</v>
      </c>
      <c r="I63" s="34" t="s">
        <v>2</v>
      </c>
      <c r="J63" s="34" t="s">
        <v>19</v>
      </c>
      <c r="K63" s="36" t="s">
        <v>28</v>
      </c>
    </row>
    <row r="64" spans="3:11" x14ac:dyDescent="0.25">
      <c r="F64" s="42"/>
      <c r="G64" s="43"/>
      <c r="H64" s="42"/>
      <c r="I64" s="42"/>
      <c r="J64" s="42"/>
      <c r="K64" s="36" t="s">
        <v>29</v>
      </c>
    </row>
    <row r="72" spans="3:11" x14ac:dyDescent="0.25">
      <c r="C72" s="40">
        <v>6</v>
      </c>
      <c r="D72" s="40" t="s">
        <v>7</v>
      </c>
      <c r="E72" s="40" t="s">
        <v>8</v>
      </c>
      <c r="F72" s="40"/>
      <c r="G72" s="40"/>
      <c r="H72" s="40"/>
      <c r="I72" s="40"/>
      <c r="J72" s="40"/>
      <c r="K72" s="40"/>
    </row>
    <row r="73" spans="3:11" x14ac:dyDescent="0.25">
      <c r="C73" s="39"/>
      <c r="D73" s="39"/>
      <c r="E73" s="46"/>
      <c r="I73" s="33" t="s">
        <v>28</v>
      </c>
    </row>
    <row r="74" spans="3:11" x14ac:dyDescent="0.25">
      <c r="G74" s="33" t="s">
        <v>22</v>
      </c>
      <c r="H74" s="47">
        <f>J25</f>
        <v>0</v>
      </c>
      <c r="I74" s="48"/>
    </row>
    <row r="75" spans="3:11" ht="45" x14ac:dyDescent="0.25">
      <c r="G75" s="41" t="s">
        <v>25</v>
      </c>
      <c r="H75" s="38"/>
      <c r="I75" s="48" t="s">
        <v>29</v>
      </c>
    </row>
    <row r="76" spans="3:11" x14ac:dyDescent="0.25">
      <c r="G76" s="33" t="s">
        <v>23</v>
      </c>
      <c r="H76" s="37"/>
      <c r="I76" s="48" t="s">
        <v>29</v>
      </c>
    </row>
    <row r="77" spans="3:11" x14ac:dyDescent="0.25">
      <c r="G77" s="41" t="s">
        <v>26</v>
      </c>
      <c r="H77" s="49">
        <f>(H74+H74*H75/100)*H76</f>
        <v>0</v>
      </c>
    </row>
    <row r="78" spans="3:11" ht="60" x14ac:dyDescent="0.25">
      <c r="G78" s="41" t="s">
        <v>24</v>
      </c>
      <c r="H78" s="38"/>
      <c r="I78" s="48" t="s">
        <v>29</v>
      </c>
    </row>
    <row r="79" spans="3:11" ht="30" x14ac:dyDescent="0.25">
      <c r="G79" s="41" t="s">
        <v>27</v>
      </c>
      <c r="H79" s="49">
        <f>H74*(H75/100)*(H78/100)</f>
        <v>0</v>
      </c>
    </row>
    <row r="80" spans="3:11" ht="45" x14ac:dyDescent="0.25">
      <c r="G80" s="41" t="s">
        <v>34</v>
      </c>
      <c r="H80" s="50" t="e">
        <f>100*H79/H77</f>
        <v>#DIV/0!</v>
      </c>
    </row>
    <row r="82" spans="3:11" ht="30" x14ac:dyDescent="0.25">
      <c r="F82" s="41" t="s">
        <v>17</v>
      </c>
      <c r="G82" s="36" t="s">
        <v>28</v>
      </c>
      <c r="H82" s="34" t="s">
        <v>7</v>
      </c>
      <c r="I82" s="34" t="s">
        <v>2</v>
      </c>
      <c r="J82" s="34" t="s">
        <v>19</v>
      </c>
      <c r="K82" s="36" t="s">
        <v>28</v>
      </c>
    </row>
    <row r="83" spans="3:11" x14ac:dyDescent="0.25">
      <c r="F83" s="42"/>
      <c r="H83" s="51" t="e">
        <f>-1*H80</f>
        <v>#DIV/0!</v>
      </c>
      <c r="I83" s="51" t="e">
        <f>H80</f>
        <v>#DIV/0!</v>
      </c>
      <c r="J83" s="42"/>
      <c r="K83" s="36" t="s">
        <v>29</v>
      </c>
    </row>
    <row r="90" spans="3:11" x14ac:dyDescent="0.25">
      <c r="C90" s="40">
        <v>7</v>
      </c>
      <c r="D90" s="40" t="s">
        <v>7</v>
      </c>
      <c r="E90" s="40" t="s">
        <v>9</v>
      </c>
      <c r="F90" s="40"/>
      <c r="G90" s="40"/>
      <c r="H90" s="40"/>
      <c r="I90" s="40"/>
      <c r="J90" s="40"/>
      <c r="K90" s="40"/>
    </row>
    <row r="92" spans="3:11" ht="30" x14ac:dyDescent="0.25">
      <c r="F92" s="41" t="s">
        <v>17</v>
      </c>
      <c r="G92" s="36" t="s">
        <v>28</v>
      </c>
      <c r="H92" s="34" t="s">
        <v>7</v>
      </c>
      <c r="I92" s="34" t="s">
        <v>2</v>
      </c>
      <c r="J92" s="34" t="s">
        <v>19</v>
      </c>
      <c r="K92" s="36" t="s">
        <v>28</v>
      </c>
    </row>
    <row r="93" spans="3:11" x14ac:dyDescent="0.25">
      <c r="D93" s="52"/>
      <c r="E93" s="53"/>
      <c r="F93" s="42"/>
      <c r="G93" s="54" t="s">
        <v>31</v>
      </c>
      <c r="H93" s="42"/>
      <c r="I93" s="42"/>
      <c r="J93" s="42"/>
      <c r="K93" s="36" t="s">
        <v>29</v>
      </c>
    </row>
    <row r="95" spans="3:11" s="35" customFormat="1" x14ac:dyDescent="0.25">
      <c r="C95" s="55"/>
      <c r="D95" s="55"/>
      <c r="E95" s="55"/>
      <c r="F95" s="43"/>
      <c r="G95" s="54"/>
      <c r="H95" s="43"/>
      <c r="I95" s="43"/>
      <c r="J95" s="43"/>
    </row>
    <row r="96" spans="3:11" s="35" customFormat="1" x14ac:dyDescent="0.25">
      <c r="C96" s="55"/>
      <c r="D96" s="55"/>
      <c r="E96" s="55"/>
      <c r="F96" s="43"/>
      <c r="G96" s="54"/>
      <c r="H96" s="43"/>
      <c r="I96" s="43"/>
      <c r="J96" s="43"/>
    </row>
    <row r="99" spans="3:11" ht="30" x14ac:dyDescent="0.25">
      <c r="F99" s="41" t="s">
        <v>17</v>
      </c>
      <c r="G99" s="36" t="s">
        <v>28</v>
      </c>
      <c r="H99" s="34" t="s">
        <v>7</v>
      </c>
      <c r="I99" s="34" t="s">
        <v>2</v>
      </c>
      <c r="J99" s="34" t="s">
        <v>19</v>
      </c>
      <c r="K99" s="36" t="s">
        <v>28</v>
      </c>
    </row>
    <row r="100" spans="3:11" x14ac:dyDescent="0.25">
      <c r="F100" s="42"/>
      <c r="G100" s="54" t="s">
        <v>30</v>
      </c>
      <c r="H100" s="42"/>
      <c r="I100" s="42"/>
      <c r="J100" s="42"/>
      <c r="K100" s="36" t="s">
        <v>29</v>
      </c>
    </row>
    <row r="106" spans="3:11" x14ac:dyDescent="0.25">
      <c r="C106" s="40">
        <v>8</v>
      </c>
      <c r="D106" s="40" t="s">
        <v>10</v>
      </c>
      <c r="E106" s="40" t="s">
        <v>11</v>
      </c>
      <c r="F106" s="40"/>
      <c r="G106" s="40"/>
      <c r="H106" s="40"/>
      <c r="I106" s="40"/>
      <c r="J106" s="40"/>
      <c r="K106" s="40"/>
    </row>
    <row r="107" spans="3:11" x14ac:dyDescent="0.25">
      <c r="F107" s="41"/>
    </row>
    <row r="108" spans="3:11" x14ac:dyDescent="0.25">
      <c r="E108" s="56"/>
      <c r="G108" s="41" t="s">
        <v>66</v>
      </c>
      <c r="H108" s="84">
        <f>F21</f>
        <v>0</v>
      </c>
    </row>
    <row r="109" spans="3:11" s="35" customFormat="1" ht="30" x14ac:dyDescent="0.25">
      <c r="C109" s="55"/>
      <c r="D109" s="55"/>
      <c r="E109" s="57"/>
      <c r="G109" s="41" t="s">
        <v>35</v>
      </c>
      <c r="H109" s="87">
        <f>H21</f>
        <v>0</v>
      </c>
      <c r="I109" s="58"/>
      <c r="J109" s="58"/>
    </row>
    <row r="110" spans="3:11" s="35" customFormat="1" ht="30" x14ac:dyDescent="0.25">
      <c r="C110" s="55"/>
      <c r="D110" s="55"/>
      <c r="E110" s="57"/>
      <c r="G110" s="41" t="s">
        <v>38</v>
      </c>
      <c r="H110" s="84">
        <f>H108*H109</f>
        <v>0</v>
      </c>
      <c r="I110" s="58"/>
      <c r="J110" s="58"/>
    </row>
    <row r="111" spans="3:11" s="35" customFormat="1" ht="30" x14ac:dyDescent="0.25">
      <c r="C111" s="55"/>
      <c r="D111" s="55"/>
      <c r="E111" s="57"/>
      <c r="G111" s="41" t="s">
        <v>42</v>
      </c>
      <c r="H111" s="83">
        <f>SUM(J20:J24)</f>
        <v>0</v>
      </c>
      <c r="I111" s="48"/>
      <c r="J111" s="58"/>
    </row>
    <row r="112" spans="3:11" s="35" customFormat="1" ht="45" x14ac:dyDescent="0.25">
      <c r="C112" s="55"/>
      <c r="D112" s="55"/>
      <c r="E112" s="57"/>
      <c r="G112" s="41" t="s">
        <v>41</v>
      </c>
      <c r="H112" s="43" t="e">
        <f>H110/H111</f>
        <v>#DIV/0!</v>
      </c>
      <c r="I112" s="58"/>
      <c r="J112" s="58"/>
    </row>
    <row r="113" spans="3:11" s="35" customFormat="1" x14ac:dyDescent="0.25">
      <c r="C113" s="55"/>
      <c r="D113" s="55"/>
      <c r="E113" s="57"/>
      <c r="G113" s="41"/>
      <c r="H113" s="58"/>
      <c r="I113" s="58"/>
      <c r="J113" s="58"/>
    </row>
    <row r="114" spans="3:11" s="35" customFormat="1" ht="45" x14ac:dyDescent="0.25">
      <c r="C114" s="55"/>
      <c r="D114" s="55"/>
      <c r="E114" s="57"/>
      <c r="G114" s="41" t="s">
        <v>37</v>
      </c>
      <c r="H114" s="59"/>
      <c r="I114" s="36" t="s">
        <v>73</v>
      </c>
      <c r="J114" s="58"/>
    </row>
    <row r="115" spans="3:11" s="35" customFormat="1" ht="60" x14ac:dyDescent="0.25">
      <c r="C115" s="55"/>
      <c r="D115" s="55"/>
      <c r="E115" s="57"/>
      <c r="G115" s="41" t="s">
        <v>36</v>
      </c>
      <c r="H115" s="38"/>
      <c r="I115" s="36" t="s">
        <v>73</v>
      </c>
      <c r="J115" s="58"/>
    </row>
    <row r="116" spans="3:11" s="35" customFormat="1" x14ac:dyDescent="0.25">
      <c r="C116" s="55"/>
      <c r="D116" s="55"/>
      <c r="E116" s="57"/>
      <c r="F116" s="41"/>
      <c r="G116" s="41" t="s">
        <v>39</v>
      </c>
      <c r="H116" s="49">
        <f>H110*(H114/5)*H115/100</f>
        <v>0</v>
      </c>
      <c r="I116" s="33"/>
      <c r="J116" s="58"/>
    </row>
    <row r="117" spans="3:11" s="35" customFormat="1" ht="30" x14ac:dyDescent="0.25">
      <c r="C117" s="55"/>
      <c r="D117" s="55"/>
      <c r="E117" s="57"/>
      <c r="F117" s="58"/>
      <c r="G117" s="41" t="s">
        <v>40</v>
      </c>
      <c r="H117" s="50" t="e">
        <f>100*H116/H111</f>
        <v>#DIV/0!</v>
      </c>
      <c r="I117" s="58"/>
      <c r="J117" s="58"/>
    </row>
    <row r="118" spans="3:11" s="35" customFormat="1" x14ac:dyDescent="0.25">
      <c r="C118" s="55"/>
      <c r="D118" s="55"/>
      <c r="E118" s="57"/>
      <c r="F118" s="58"/>
      <c r="G118" s="58"/>
      <c r="H118" s="58"/>
      <c r="I118" s="58"/>
      <c r="J118" s="58"/>
    </row>
    <row r="119" spans="3:11" s="35" customFormat="1" ht="30" x14ac:dyDescent="0.25">
      <c r="C119" s="55"/>
      <c r="D119" s="55"/>
      <c r="E119" s="57"/>
      <c r="F119" s="41" t="s">
        <v>17</v>
      </c>
      <c r="G119" s="36" t="s">
        <v>28</v>
      </c>
      <c r="H119" s="34" t="s">
        <v>7</v>
      </c>
      <c r="I119" s="34" t="s">
        <v>2</v>
      </c>
      <c r="J119" s="34" t="s">
        <v>19</v>
      </c>
      <c r="K119" s="36" t="s">
        <v>28</v>
      </c>
    </row>
    <row r="120" spans="3:11" x14ac:dyDescent="0.25">
      <c r="E120" s="56"/>
      <c r="F120" s="60"/>
      <c r="G120" s="58"/>
      <c r="H120" s="58" t="e">
        <f>-1*H117</f>
        <v>#DIV/0!</v>
      </c>
      <c r="I120" s="58" t="e">
        <f>-1*H117</f>
        <v>#DIV/0!</v>
      </c>
      <c r="J120" s="60"/>
      <c r="K120" s="36" t="s">
        <v>29</v>
      </c>
    </row>
    <row r="121" spans="3:11" x14ac:dyDescent="0.25">
      <c r="E121" s="56"/>
    </row>
    <row r="122" spans="3:11" x14ac:dyDescent="0.25">
      <c r="E122" s="56"/>
    </row>
    <row r="123" spans="3:11" x14ac:dyDescent="0.25">
      <c r="E123" s="56"/>
    </row>
    <row r="124" spans="3:11" x14ac:dyDescent="0.25">
      <c r="E124" s="56"/>
    </row>
    <row r="125" spans="3:11" x14ac:dyDescent="0.25">
      <c r="E125" s="56"/>
    </row>
    <row r="126" spans="3:11" x14ac:dyDescent="0.25">
      <c r="C126" s="40">
        <v>9</v>
      </c>
      <c r="D126" s="40" t="s">
        <v>10</v>
      </c>
      <c r="E126" s="40" t="s">
        <v>12</v>
      </c>
      <c r="F126" s="40"/>
      <c r="G126" s="40"/>
      <c r="H126" s="40"/>
      <c r="I126" s="40"/>
      <c r="J126" s="40"/>
      <c r="K126" s="40"/>
    </row>
    <row r="127" spans="3:11" ht="30" x14ac:dyDescent="0.25">
      <c r="F127" s="41" t="s">
        <v>17</v>
      </c>
      <c r="G127" s="36" t="s">
        <v>28</v>
      </c>
      <c r="H127" s="34" t="s">
        <v>7</v>
      </c>
      <c r="I127" s="34" t="s">
        <v>2</v>
      </c>
      <c r="J127" s="34" t="s">
        <v>19</v>
      </c>
      <c r="K127" s="36" t="s">
        <v>28</v>
      </c>
    </row>
    <row r="128" spans="3:11" x14ac:dyDescent="0.25">
      <c r="E128" s="56"/>
      <c r="F128" s="60"/>
      <c r="G128" s="58"/>
      <c r="H128" s="60"/>
      <c r="I128" s="60"/>
      <c r="J128" s="60"/>
      <c r="K128" s="36" t="s">
        <v>29</v>
      </c>
    </row>
    <row r="129" spans="3:11" x14ac:dyDescent="0.25">
      <c r="E129" s="56"/>
    </row>
    <row r="130" spans="3:11" x14ac:dyDescent="0.25">
      <c r="E130" s="56"/>
    </row>
    <row r="131" spans="3:11" x14ac:dyDescent="0.25">
      <c r="E131" s="56"/>
    </row>
    <row r="132" spans="3:11" x14ac:dyDescent="0.25">
      <c r="E132" s="56"/>
    </row>
    <row r="133" spans="3:11" x14ac:dyDescent="0.25">
      <c r="E133" s="56"/>
    </row>
    <row r="134" spans="3:11" x14ac:dyDescent="0.25">
      <c r="E134" s="56"/>
    </row>
    <row r="135" spans="3:11" x14ac:dyDescent="0.25">
      <c r="E135" s="56"/>
    </row>
    <row r="136" spans="3:11" x14ac:dyDescent="0.25">
      <c r="C136" s="40">
        <v>10</v>
      </c>
      <c r="D136" s="40" t="s">
        <v>10</v>
      </c>
      <c r="E136" s="40" t="s">
        <v>13</v>
      </c>
      <c r="F136" s="40" t="s">
        <v>17</v>
      </c>
      <c r="G136" s="40" t="s">
        <v>28</v>
      </c>
      <c r="H136" s="40" t="s">
        <v>7</v>
      </c>
      <c r="I136" s="40" t="s">
        <v>2</v>
      </c>
      <c r="J136" s="40" t="s">
        <v>19</v>
      </c>
      <c r="K136" s="40"/>
    </row>
    <row r="137" spans="3:11" ht="30" x14ac:dyDescent="0.25">
      <c r="C137" s="33"/>
      <c r="D137" s="33"/>
      <c r="E137" s="33"/>
      <c r="F137" s="41" t="s">
        <v>17</v>
      </c>
      <c r="G137" s="36" t="s">
        <v>28</v>
      </c>
      <c r="H137" s="34" t="s">
        <v>7</v>
      </c>
      <c r="I137" s="34" t="s">
        <v>2</v>
      </c>
      <c r="J137" s="34" t="s">
        <v>19</v>
      </c>
      <c r="K137" s="36" t="s">
        <v>28</v>
      </c>
    </row>
    <row r="138" spans="3:11" x14ac:dyDescent="0.25">
      <c r="F138" s="60"/>
      <c r="G138" s="58"/>
      <c r="H138" s="60"/>
      <c r="I138" s="60"/>
      <c r="J138" s="60"/>
      <c r="K138" s="36" t="s">
        <v>29</v>
      </c>
    </row>
    <row r="139" spans="3:11" s="35" customFormat="1" x14ac:dyDescent="0.25">
      <c r="C139" s="55"/>
      <c r="D139" s="55"/>
      <c r="E139" s="55"/>
      <c r="F139" s="58"/>
      <c r="G139" s="58"/>
      <c r="H139" s="58"/>
      <c r="I139" s="58"/>
      <c r="J139" s="58"/>
    </row>
    <row r="140" spans="3:11" s="35" customFormat="1" x14ac:dyDescent="0.25">
      <c r="C140" s="55"/>
      <c r="D140" s="55"/>
      <c r="E140" s="55"/>
      <c r="F140" s="58"/>
      <c r="G140" s="58"/>
      <c r="H140" s="58"/>
      <c r="I140" s="58"/>
      <c r="J140" s="58"/>
    </row>
    <row r="141" spans="3:11" s="35" customFormat="1" x14ac:dyDescent="0.25">
      <c r="C141" s="55"/>
      <c r="D141" s="55"/>
      <c r="E141" s="55"/>
      <c r="F141" s="58"/>
      <c r="G141" s="58"/>
      <c r="H141" s="58"/>
      <c r="I141" s="58"/>
      <c r="J141" s="58"/>
    </row>
    <row r="142" spans="3:11" s="35" customFormat="1" x14ac:dyDescent="0.25">
      <c r="C142" s="55"/>
      <c r="D142" s="55"/>
      <c r="E142" s="55"/>
      <c r="F142" s="58"/>
      <c r="G142" s="58"/>
      <c r="H142" s="58"/>
      <c r="I142" s="58"/>
      <c r="J142" s="58"/>
    </row>
    <row r="146" spans="3:10" ht="15.75" thickBot="1" x14ac:dyDescent="0.3">
      <c r="C146" s="32" t="s">
        <v>33</v>
      </c>
    </row>
    <row r="147" spans="3:10" x14ac:dyDescent="0.25">
      <c r="C147" s="61"/>
      <c r="D147" s="62"/>
      <c r="E147" s="62"/>
      <c r="F147" s="63"/>
      <c r="G147" s="63"/>
      <c r="H147" s="63"/>
      <c r="I147" s="63"/>
      <c r="J147" s="64"/>
    </row>
    <row r="148" spans="3:10" x14ac:dyDescent="0.25">
      <c r="C148" s="65"/>
      <c r="D148" s="66"/>
      <c r="E148" s="66"/>
      <c r="F148" s="67"/>
      <c r="G148" s="67"/>
      <c r="H148" s="68" t="s">
        <v>18</v>
      </c>
      <c r="I148" s="67"/>
      <c r="J148" s="69"/>
    </row>
    <row r="149" spans="3:10" ht="30" x14ac:dyDescent="0.25">
      <c r="C149" s="70"/>
      <c r="D149" s="52" t="s">
        <v>0</v>
      </c>
      <c r="E149" s="52" t="s">
        <v>1</v>
      </c>
      <c r="F149" s="68" t="s">
        <v>17</v>
      </c>
      <c r="G149" s="71" t="s">
        <v>28</v>
      </c>
      <c r="H149" s="72" t="s">
        <v>7</v>
      </c>
      <c r="I149" s="72" t="s">
        <v>2</v>
      </c>
      <c r="J149" s="73" t="s">
        <v>19</v>
      </c>
    </row>
    <row r="150" spans="3:10" ht="30" x14ac:dyDescent="0.25">
      <c r="C150" s="70">
        <v>1</v>
      </c>
      <c r="D150" s="52" t="s">
        <v>2</v>
      </c>
      <c r="E150" s="53" t="s">
        <v>3</v>
      </c>
      <c r="F150" s="74">
        <f>F36</f>
        <v>0</v>
      </c>
      <c r="G150" s="75"/>
      <c r="H150" s="74">
        <f>H36</f>
        <v>0</v>
      </c>
      <c r="I150" s="74">
        <f>I36</f>
        <v>0</v>
      </c>
      <c r="J150" s="76">
        <f>J36</f>
        <v>0</v>
      </c>
    </row>
    <row r="151" spans="3:10" ht="45" x14ac:dyDescent="0.25">
      <c r="C151" s="70">
        <v>2</v>
      </c>
      <c r="D151" s="52" t="s">
        <v>2</v>
      </c>
      <c r="E151" s="53" t="s">
        <v>4</v>
      </c>
      <c r="F151" s="74">
        <f>F42</f>
        <v>0</v>
      </c>
      <c r="G151" s="75"/>
      <c r="H151" s="74">
        <f>H42</f>
        <v>0</v>
      </c>
      <c r="I151" s="74">
        <f>I42</f>
        <v>0</v>
      </c>
      <c r="J151" s="76">
        <f>J42</f>
        <v>0</v>
      </c>
    </row>
    <row r="152" spans="3:10" ht="60" x14ac:dyDescent="0.25">
      <c r="C152" s="70">
        <v>3</v>
      </c>
      <c r="D152" s="52" t="s">
        <v>2</v>
      </c>
      <c r="E152" s="53" t="s">
        <v>5</v>
      </c>
      <c r="F152" s="74">
        <f>F49</f>
        <v>0</v>
      </c>
      <c r="G152" s="75"/>
      <c r="H152" s="74">
        <f>H49</f>
        <v>0</v>
      </c>
      <c r="I152" s="74">
        <f>I49</f>
        <v>0</v>
      </c>
      <c r="J152" s="76">
        <f>J49</f>
        <v>0</v>
      </c>
    </row>
    <row r="153" spans="3:10" x14ac:dyDescent="0.25">
      <c r="C153" s="70">
        <v>4</v>
      </c>
      <c r="D153" s="52" t="s">
        <v>2</v>
      </c>
      <c r="E153" s="53" t="s">
        <v>55</v>
      </c>
      <c r="F153" s="74">
        <f>F57</f>
        <v>0</v>
      </c>
      <c r="G153" s="75"/>
      <c r="H153" s="74">
        <f>H57</f>
        <v>0</v>
      </c>
      <c r="I153" s="74">
        <f>I57</f>
        <v>0</v>
      </c>
      <c r="J153" s="76">
        <f>J57</f>
        <v>0</v>
      </c>
    </row>
    <row r="154" spans="3:10" ht="45" x14ac:dyDescent="0.25">
      <c r="C154" s="70">
        <v>5</v>
      </c>
      <c r="D154" s="52" t="s">
        <v>2</v>
      </c>
      <c r="E154" s="53" t="s">
        <v>6</v>
      </c>
      <c r="F154" s="74">
        <f>F64</f>
        <v>0</v>
      </c>
      <c r="G154" s="75"/>
      <c r="H154" s="74">
        <f>H64</f>
        <v>0</v>
      </c>
      <c r="I154" s="74">
        <f>I64</f>
        <v>0</v>
      </c>
      <c r="J154" s="76">
        <f>J64</f>
        <v>0</v>
      </c>
    </row>
    <row r="155" spans="3:10" x14ac:dyDescent="0.25">
      <c r="C155" s="70">
        <v>6</v>
      </c>
      <c r="D155" s="52" t="s">
        <v>7</v>
      </c>
      <c r="E155" s="53" t="s">
        <v>8</v>
      </c>
      <c r="F155" s="74">
        <f>F83</f>
        <v>0</v>
      </c>
      <c r="G155" s="75"/>
      <c r="H155" s="74" t="e">
        <f>H83</f>
        <v>#DIV/0!</v>
      </c>
      <c r="I155" s="74" t="e">
        <f>I83</f>
        <v>#DIV/0!</v>
      </c>
      <c r="J155" s="76">
        <f>J83</f>
        <v>0</v>
      </c>
    </row>
    <row r="156" spans="3:10" x14ac:dyDescent="0.25">
      <c r="C156" s="70">
        <v>7</v>
      </c>
      <c r="D156" s="52" t="s">
        <v>7</v>
      </c>
      <c r="E156" s="53" t="s">
        <v>9</v>
      </c>
      <c r="F156" s="74">
        <f>F93</f>
        <v>0</v>
      </c>
      <c r="G156" s="54" t="s">
        <v>31</v>
      </c>
      <c r="H156" s="74">
        <f>H93</f>
        <v>0</v>
      </c>
      <c r="I156" s="74">
        <f t="shared" ref="I156:J156" si="2">I93</f>
        <v>0</v>
      </c>
      <c r="J156" s="76">
        <f t="shared" si="2"/>
        <v>0</v>
      </c>
    </row>
    <row r="157" spans="3:10" x14ac:dyDescent="0.25">
      <c r="C157" s="70"/>
      <c r="D157" s="52"/>
      <c r="E157" s="53"/>
      <c r="F157" s="74">
        <f>F100</f>
        <v>0</v>
      </c>
      <c r="G157" s="54" t="s">
        <v>30</v>
      </c>
      <c r="H157" s="74">
        <f>H100</f>
        <v>0</v>
      </c>
      <c r="I157" s="74">
        <f>I100</f>
        <v>0</v>
      </c>
      <c r="J157" s="76">
        <f>J100</f>
        <v>0</v>
      </c>
    </row>
    <row r="158" spans="3:10" x14ac:dyDescent="0.25">
      <c r="C158" s="70">
        <v>8</v>
      </c>
      <c r="D158" s="52" t="s">
        <v>10</v>
      </c>
      <c r="E158" s="53" t="s">
        <v>11</v>
      </c>
      <c r="F158" s="74">
        <f>F120</f>
        <v>0</v>
      </c>
      <c r="G158" s="75"/>
      <c r="H158" s="74" t="e">
        <f>H120</f>
        <v>#DIV/0!</v>
      </c>
      <c r="I158" s="74" t="e">
        <f>I120</f>
        <v>#DIV/0!</v>
      </c>
      <c r="J158" s="76">
        <f>J120</f>
        <v>0</v>
      </c>
    </row>
    <row r="159" spans="3:10" ht="45" x14ac:dyDescent="0.25">
      <c r="C159" s="70">
        <v>9</v>
      </c>
      <c r="D159" s="52" t="s">
        <v>10</v>
      </c>
      <c r="E159" s="53" t="s">
        <v>12</v>
      </c>
      <c r="F159" s="74">
        <f>F128</f>
        <v>0</v>
      </c>
      <c r="G159" s="75"/>
      <c r="H159" s="74">
        <f>H128</f>
        <v>0</v>
      </c>
      <c r="I159" s="74">
        <f>I128</f>
        <v>0</v>
      </c>
      <c r="J159" s="76">
        <f>J128</f>
        <v>0</v>
      </c>
    </row>
    <row r="160" spans="3:10" ht="15.75" thickBot="1" x14ac:dyDescent="0.3">
      <c r="C160" s="77">
        <v>10</v>
      </c>
      <c r="D160" s="78" t="s">
        <v>10</v>
      </c>
      <c r="E160" s="79" t="s">
        <v>13</v>
      </c>
      <c r="F160" s="80">
        <f>F138</f>
        <v>0</v>
      </c>
      <c r="G160" s="81"/>
      <c r="H160" s="80">
        <f>H138</f>
        <v>0</v>
      </c>
      <c r="I160" s="80">
        <f>I138</f>
        <v>0</v>
      </c>
      <c r="J160" s="82">
        <f>J138</f>
        <v>0</v>
      </c>
    </row>
    <row r="161" spans="4:10" x14ac:dyDescent="0.25">
      <c r="G161" s="35"/>
    </row>
    <row r="162" spans="4:10" x14ac:dyDescent="0.25">
      <c r="D162" s="32" t="s">
        <v>52</v>
      </c>
      <c r="G162" s="35"/>
    </row>
    <row r="163" spans="4:10" x14ac:dyDescent="0.25">
      <c r="D163" s="32" t="s">
        <v>51</v>
      </c>
      <c r="G163" s="33" t="s">
        <v>15</v>
      </c>
      <c r="H163" s="74">
        <f>H15</f>
        <v>0</v>
      </c>
      <c r="I163" s="74">
        <f t="shared" ref="I163:J164" si="3">I15</f>
        <v>0</v>
      </c>
      <c r="J163" s="74">
        <f t="shared" si="3"/>
        <v>0</v>
      </c>
    </row>
    <row r="164" spans="4:10" x14ac:dyDescent="0.25">
      <c r="G164" s="33" t="s">
        <v>16</v>
      </c>
      <c r="H164" s="74">
        <f>H16</f>
        <v>0</v>
      </c>
      <c r="I164" s="74">
        <f t="shared" si="3"/>
        <v>0</v>
      </c>
      <c r="J164" s="74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zoomScale="75" zoomScaleNormal="75" workbookViewId="0">
      <selection activeCell="E9" sqref="E9"/>
    </sheetView>
  </sheetViews>
  <sheetFormatPr defaultRowHeight="15" x14ac:dyDescent="0.25"/>
  <cols>
    <col min="2" max="2" width="7.7109375" customWidth="1"/>
    <col min="3" max="4" width="30.7109375" customWidth="1"/>
    <col min="5" max="5" width="16.42578125" customWidth="1"/>
    <col min="6" max="6" width="4" customWidth="1"/>
    <col min="7" max="9" width="12.5703125" customWidth="1"/>
    <col min="10" max="10" width="4.85546875" customWidth="1"/>
    <col min="11" max="11" width="16.85546875" bestFit="1" customWidth="1"/>
    <col min="12" max="12" width="16" bestFit="1" customWidth="1"/>
    <col min="13" max="13" width="12" bestFit="1" customWidth="1"/>
  </cols>
  <sheetData>
    <row r="5" spans="2:15" x14ac:dyDescent="0.25">
      <c r="B5" s="2" t="s">
        <v>57</v>
      </c>
      <c r="C5" s="2"/>
      <c r="D5" s="2"/>
      <c r="E5" s="2"/>
      <c r="G5" t="s">
        <v>74</v>
      </c>
      <c r="K5" t="s">
        <v>56</v>
      </c>
      <c r="O5" t="s">
        <v>60</v>
      </c>
    </row>
    <row r="6" spans="2:15" x14ac:dyDescent="0.25">
      <c r="B6" s="2"/>
      <c r="C6" s="2"/>
      <c r="D6" s="2"/>
      <c r="E6" s="2"/>
      <c r="G6" t="s">
        <v>68</v>
      </c>
      <c r="H6" t="s">
        <v>69</v>
      </c>
      <c r="I6" t="s">
        <v>70</v>
      </c>
    </row>
    <row r="7" spans="2:15" ht="15" customHeight="1" x14ac:dyDescent="0.25">
      <c r="B7" s="2"/>
      <c r="C7" s="2" t="s">
        <v>0</v>
      </c>
      <c r="D7" s="2" t="s">
        <v>1</v>
      </c>
      <c r="E7" s="2" t="s">
        <v>32</v>
      </c>
      <c r="F7" s="8"/>
      <c r="G7" t="s">
        <v>75</v>
      </c>
      <c r="H7" t="s">
        <v>76</v>
      </c>
      <c r="I7" t="s">
        <v>77</v>
      </c>
      <c r="J7" s="8"/>
      <c r="K7" s="9" t="s">
        <v>7</v>
      </c>
      <c r="L7" s="9" t="s">
        <v>2</v>
      </c>
      <c r="M7" s="9" t="s">
        <v>19</v>
      </c>
    </row>
    <row r="8" spans="2:15" ht="30" x14ac:dyDescent="0.25">
      <c r="B8" s="2">
        <v>1</v>
      </c>
      <c r="C8" s="2" t="s">
        <v>2</v>
      </c>
      <c r="D8" s="4" t="s">
        <v>3</v>
      </c>
      <c r="E8" s="5" t="s">
        <v>67</v>
      </c>
      <c r="G8" t="s">
        <v>50</v>
      </c>
      <c r="K8" s="11">
        <f>IF($E$8="Y",Calculations!H150,0)</f>
        <v>0</v>
      </c>
      <c r="L8" s="11">
        <f>IF($E$8="Y",Calculations!I150,0)</f>
        <v>0</v>
      </c>
      <c r="M8" s="11">
        <f>IF($E$8="Y",Calculations!J150,0)</f>
        <v>0</v>
      </c>
    </row>
    <row r="9" spans="2:15" ht="30" x14ac:dyDescent="0.25">
      <c r="B9" s="2">
        <v>2</v>
      </c>
      <c r="C9" s="2" t="s">
        <v>2</v>
      </c>
      <c r="D9" s="4" t="s">
        <v>4</v>
      </c>
      <c r="E9" s="5" t="s">
        <v>67</v>
      </c>
      <c r="G9" t="s">
        <v>50</v>
      </c>
      <c r="K9" s="11">
        <f>IF($E$9="Y",Calculations!H151,0)</f>
        <v>0</v>
      </c>
      <c r="L9" s="11">
        <f>IF($E$9="Y",Calculations!I151,0)</f>
        <v>0</v>
      </c>
      <c r="M9" s="11">
        <f>IF($E$9="Y",Calculations!J151,0)</f>
        <v>0</v>
      </c>
    </row>
    <row r="10" spans="2:15" ht="45" x14ac:dyDescent="0.25">
      <c r="B10" s="2">
        <v>3</v>
      </c>
      <c r="C10" s="2" t="s">
        <v>2</v>
      </c>
      <c r="D10" s="4" t="s">
        <v>5</v>
      </c>
      <c r="E10" s="5" t="s">
        <v>67</v>
      </c>
      <c r="G10" t="s">
        <v>50</v>
      </c>
      <c r="K10" s="11">
        <f>IF($E$10="Y",Calculations!H152,0)</f>
        <v>0</v>
      </c>
      <c r="L10" s="11">
        <f>IF($E$10="Y",Calculations!I152,0)</f>
        <v>0</v>
      </c>
      <c r="M10" s="11">
        <f>IF($E$10="Y",Calculations!J152,0)</f>
        <v>0</v>
      </c>
    </row>
    <row r="11" spans="2:15" x14ac:dyDescent="0.25">
      <c r="B11" s="2">
        <v>4</v>
      </c>
      <c r="C11" s="2" t="s">
        <v>2</v>
      </c>
      <c r="D11" s="4" t="s">
        <v>55</v>
      </c>
      <c r="E11" s="5" t="s">
        <v>67</v>
      </c>
      <c r="G11" t="s">
        <v>50</v>
      </c>
      <c r="K11" s="11">
        <f>IF($E$11="Y",Calculations!H153,0)</f>
        <v>0</v>
      </c>
      <c r="L11" s="11">
        <f>IF($E$11="Y",Calculations!I153,0)</f>
        <v>0</v>
      </c>
      <c r="M11" s="11">
        <f>IF($E$11="Y",Calculations!J153,0)</f>
        <v>0</v>
      </c>
    </row>
    <row r="12" spans="2:15" ht="30" x14ac:dyDescent="0.25">
      <c r="B12" s="2">
        <v>5</v>
      </c>
      <c r="C12" s="2" t="s">
        <v>2</v>
      </c>
      <c r="D12" s="4" t="s">
        <v>6</v>
      </c>
      <c r="E12" s="5" t="s">
        <v>67</v>
      </c>
      <c r="G12" t="s">
        <v>50</v>
      </c>
      <c r="K12" s="11">
        <f>IF($E$12="Y",Calculations!H154,0)</f>
        <v>0</v>
      </c>
      <c r="L12" s="11">
        <f>IF($E$12="Y",Calculations!I154,0)</f>
        <v>0</v>
      </c>
      <c r="M12" s="11">
        <f>IF($E$12="Y",Calculations!J154,0)</f>
        <v>0</v>
      </c>
    </row>
    <row r="13" spans="2:15" x14ac:dyDescent="0.25">
      <c r="B13" s="2">
        <v>6</v>
      </c>
      <c r="C13" s="2" t="s">
        <v>7</v>
      </c>
      <c r="D13" s="4" t="s">
        <v>8</v>
      </c>
      <c r="E13" s="5" t="s">
        <v>67</v>
      </c>
      <c r="H13" t="s">
        <v>50</v>
      </c>
      <c r="K13" s="11">
        <f>IF($E$13="Y",Calculations!H155,0)</f>
        <v>0</v>
      </c>
      <c r="L13" s="11">
        <f>IF($E$13="Y",Calculations!I155,0)</f>
        <v>0</v>
      </c>
      <c r="M13" s="11">
        <f>IF($E$13="Y",Calculations!J155,0)</f>
        <v>0</v>
      </c>
    </row>
    <row r="14" spans="2:15" x14ac:dyDescent="0.25">
      <c r="B14" s="2">
        <v>7</v>
      </c>
      <c r="C14" s="2" t="s">
        <v>7</v>
      </c>
      <c r="D14" s="4" t="s">
        <v>9</v>
      </c>
      <c r="E14" s="5" t="s">
        <v>67</v>
      </c>
      <c r="F14" s="10"/>
      <c r="G14" s="10"/>
      <c r="H14" s="10" t="s">
        <v>50</v>
      </c>
      <c r="I14" s="10"/>
      <c r="J14" s="10"/>
      <c r="K14" s="11">
        <f>IF(AND($E$14="Y", $E$13="Y"),Calculations!H156,(IF(AND($E$14="Y",$E$13="N"),Calculations!H157,0)))</f>
        <v>0</v>
      </c>
      <c r="L14" s="11">
        <f>IF(AND($E$14="Y", $E$13="Y"),Calculations!I156,(IF(AND($E$14="Y",$E$13="N"),Calculations!I157,0)))</f>
        <v>0</v>
      </c>
      <c r="M14" s="11">
        <f>IF(AND($E$14="Y", $E$13="Y"),Calculations!J156,(IF(AND($E$14="Y",$E$13="N"),Calculations!J157,0)))</f>
        <v>0</v>
      </c>
    </row>
    <row r="15" spans="2:15" x14ac:dyDescent="0.25">
      <c r="B15" s="2">
        <v>8</v>
      </c>
      <c r="C15" s="2" t="s">
        <v>10</v>
      </c>
      <c r="D15" s="4" t="s">
        <v>11</v>
      </c>
      <c r="E15" s="5" t="s">
        <v>67</v>
      </c>
      <c r="I15" t="s">
        <v>50</v>
      </c>
      <c r="K15" s="11">
        <f>IF($E$15="Y",Calculations!H158,0)</f>
        <v>0</v>
      </c>
      <c r="L15" s="11">
        <f>IF($E$15="Y",Calculations!I158,0)</f>
        <v>0</v>
      </c>
      <c r="M15" s="11">
        <f>IF($E$15="Y",Calculations!J158,0)</f>
        <v>0</v>
      </c>
    </row>
    <row r="16" spans="2:15" ht="45" x14ac:dyDescent="0.25">
      <c r="B16" s="2">
        <v>9</v>
      </c>
      <c r="C16" s="2" t="s">
        <v>10</v>
      </c>
      <c r="D16" s="4" t="s">
        <v>12</v>
      </c>
      <c r="E16" s="5" t="s">
        <v>67</v>
      </c>
      <c r="I16" t="s">
        <v>50</v>
      </c>
      <c r="K16" s="11">
        <f>IF($E$16="Y",Calculations!H159,0)</f>
        <v>0</v>
      </c>
      <c r="L16" s="11">
        <f>IF($E$16="Y",Calculations!I159,0)</f>
        <v>0</v>
      </c>
      <c r="M16" s="11">
        <f>IF($E$16="Y",Calculations!J159,0)</f>
        <v>0</v>
      </c>
    </row>
    <row r="17" spans="2:13" x14ac:dyDescent="0.25">
      <c r="B17" s="2">
        <v>10</v>
      </c>
      <c r="C17" s="2" t="s">
        <v>10</v>
      </c>
      <c r="D17" s="4" t="s">
        <v>13</v>
      </c>
      <c r="E17" s="5" t="s">
        <v>67</v>
      </c>
      <c r="I17" t="s">
        <v>50</v>
      </c>
      <c r="K17" s="11">
        <f>IF($E$17="Y",Calculations!H160,0)</f>
        <v>0</v>
      </c>
      <c r="L17" s="11">
        <f>IF($E$17="Y",Calculations!I160,0)</f>
        <v>0</v>
      </c>
      <c r="M17" s="11">
        <f>IF($E$17="Y",Calculations!J160,0)</f>
        <v>0</v>
      </c>
    </row>
    <row r="18" spans="2:13" x14ac:dyDescent="0.25">
      <c r="B18" s="2"/>
      <c r="C18" s="2"/>
      <c r="D18" s="2"/>
      <c r="E18" s="2"/>
    </row>
    <row r="19" spans="2:13" x14ac:dyDescent="0.25">
      <c r="B19" s="2"/>
      <c r="C19" s="2"/>
      <c r="D19" s="2"/>
      <c r="E19" s="2"/>
    </row>
    <row r="20" spans="2:13" x14ac:dyDescent="0.25">
      <c r="B20" s="2"/>
      <c r="D20" s="1" t="s">
        <v>52</v>
      </c>
      <c r="F20" s="6"/>
      <c r="G20" s="6"/>
      <c r="H20" s="6"/>
      <c r="I20" s="6"/>
      <c r="J20" s="6"/>
    </row>
    <row r="21" spans="2:13" x14ac:dyDescent="0.25">
      <c r="B21" s="2"/>
      <c r="D21" s="1" t="s">
        <v>51</v>
      </c>
      <c r="E21" t="s">
        <v>15</v>
      </c>
      <c r="K21" s="74">
        <f>Calculations!H163</f>
        <v>0</v>
      </c>
      <c r="L21" s="74">
        <f>Calculations!I163</f>
        <v>0</v>
      </c>
      <c r="M21" s="74">
        <f>Calculations!J163</f>
        <v>0</v>
      </c>
    </row>
    <row r="22" spans="2:13" x14ac:dyDescent="0.25">
      <c r="B22" s="2"/>
      <c r="C22" s="1"/>
      <c r="D22" s="1"/>
      <c r="E22" t="s">
        <v>16</v>
      </c>
      <c r="K22" s="74">
        <f>Calculations!H164</f>
        <v>0</v>
      </c>
      <c r="L22" s="74">
        <f>Calculations!I164</f>
        <v>0</v>
      </c>
      <c r="M22" s="74">
        <f>Calculations!J164</f>
        <v>0</v>
      </c>
    </row>
    <row r="23" spans="2:13" x14ac:dyDescent="0.25">
      <c r="D23" s="1" t="s">
        <v>53</v>
      </c>
      <c r="K23" s="33"/>
      <c r="L23" s="33"/>
      <c r="M23" s="33"/>
    </row>
    <row r="24" spans="2:13" x14ac:dyDescent="0.25">
      <c r="D24" s="1" t="s">
        <v>54</v>
      </c>
      <c r="E24" t="s">
        <v>15</v>
      </c>
      <c r="K24" s="74">
        <f>SUM(K8:K17)+K21</f>
        <v>0</v>
      </c>
      <c r="L24" s="74">
        <f>SUM(L8:L17)+L21</f>
        <v>0</v>
      </c>
      <c r="M24" s="74">
        <f>SUM(M8:M17)+M21</f>
        <v>0</v>
      </c>
    </row>
    <row r="25" spans="2:13" x14ac:dyDescent="0.25">
      <c r="C25" s="1"/>
      <c r="D25" s="1"/>
      <c r="E25" t="s">
        <v>16</v>
      </c>
      <c r="K25" s="74">
        <f>SUM(K8:K17)+K22</f>
        <v>0</v>
      </c>
      <c r="L25" s="74">
        <f t="shared" ref="L25:M25" si="0">SUM(L8:L17)+L22</f>
        <v>0</v>
      </c>
      <c r="M25" s="74">
        <f t="shared" si="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5" zoomScaleNormal="75" workbookViewId="0">
      <selection activeCell="B28" sqref="B28"/>
    </sheetView>
  </sheetViews>
  <sheetFormatPr defaultRowHeight="15" x14ac:dyDescent="0.25"/>
  <cols>
    <col min="1" max="1" width="34" bestFit="1" customWidth="1"/>
    <col min="2" max="6" width="20.7109375" customWidth="1"/>
  </cols>
  <sheetData>
    <row r="1" spans="1:5" x14ac:dyDescent="0.25">
      <c r="A1" s="12" t="s">
        <v>79</v>
      </c>
      <c r="B1" s="13" t="s">
        <v>80</v>
      </c>
      <c r="C1" s="12" t="s">
        <v>81</v>
      </c>
      <c r="D1" s="14" t="s">
        <v>28</v>
      </c>
      <c r="E1" s="13" t="s">
        <v>82</v>
      </c>
    </row>
    <row r="2" spans="1:5" x14ac:dyDescent="0.25">
      <c r="A2" s="15" t="s">
        <v>83</v>
      </c>
      <c r="B2" s="16"/>
      <c r="C2" s="15"/>
      <c r="D2" s="17"/>
      <c r="E2" s="18"/>
    </row>
    <row r="3" spans="1:5" x14ac:dyDescent="0.25">
      <c r="A3" s="14" t="s">
        <v>86</v>
      </c>
      <c r="B3" s="19" t="s">
        <v>84</v>
      </c>
      <c r="C3" s="19" t="s">
        <v>85</v>
      </c>
      <c r="D3" s="12"/>
      <c r="E3" s="13"/>
    </row>
    <row r="4" spans="1:5" x14ac:dyDescent="0.25">
      <c r="A4" s="14" t="s">
        <v>87</v>
      </c>
      <c r="B4" s="19" t="s">
        <v>84</v>
      </c>
      <c r="C4" s="19" t="s">
        <v>85</v>
      </c>
      <c r="D4" s="12"/>
      <c r="E4" s="13"/>
    </row>
    <row r="5" spans="1:5" x14ac:dyDescent="0.25">
      <c r="A5" s="14" t="s">
        <v>88</v>
      </c>
      <c r="B5" s="19" t="s">
        <v>84</v>
      </c>
      <c r="C5" s="19" t="s">
        <v>85</v>
      </c>
      <c r="D5" s="12"/>
      <c r="E5" s="13"/>
    </row>
    <row r="6" spans="1:5" x14ac:dyDescent="0.25">
      <c r="A6" s="14" t="s">
        <v>89</v>
      </c>
      <c r="B6" s="19" t="s">
        <v>84</v>
      </c>
      <c r="C6" s="19" t="s">
        <v>85</v>
      </c>
      <c r="D6" s="12"/>
      <c r="E6" s="13"/>
    </row>
    <row r="7" spans="1:5" x14ac:dyDescent="0.25">
      <c r="A7" s="14" t="s">
        <v>90</v>
      </c>
      <c r="B7" s="19" t="s">
        <v>84</v>
      </c>
      <c r="C7" s="19" t="s">
        <v>85</v>
      </c>
      <c r="D7" s="14"/>
      <c r="E7" s="13"/>
    </row>
    <row r="8" spans="1:5" x14ac:dyDescent="0.25">
      <c r="A8" s="14" t="s">
        <v>91</v>
      </c>
      <c r="B8" s="19" t="s">
        <v>84</v>
      </c>
      <c r="C8" s="19" t="s">
        <v>85</v>
      </c>
      <c r="D8" s="14"/>
      <c r="E8" s="13"/>
    </row>
    <row r="9" spans="1:5" x14ac:dyDescent="0.25">
      <c r="A9" s="14"/>
      <c r="B9" s="19"/>
      <c r="C9" s="19"/>
      <c r="D9" s="14"/>
      <c r="E9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BB6D634220D40A2FF9A0C5916B440" ma:contentTypeVersion="0" ma:contentTypeDescription="Create a new document." ma:contentTypeScope="" ma:versionID="31ac2717dcf3bc99a711de6db149fd6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074DF-F150-4DCA-BE28-C5605E01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233C1-D827-4720-B389-F02FC9DD2A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59C36E-25FA-4FE5-B3B6-61D4E52239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Input</vt:lpstr>
      <vt:lpstr>Input As Is</vt:lpstr>
      <vt:lpstr>Input Al 01. Improved public tr</vt:lpstr>
      <vt:lpstr>Input Al 2 Reduced private tr</vt:lpstr>
      <vt:lpstr>Input Al 3 Improved Traffic man</vt:lpstr>
      <vt:lpstr>Calculations</vt:lpstr>
      <vt:lpstr>Measures</vt:lpstr>
      <vt:lpstr>Output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Specifications mobility module</dc:title>
  <dc:creator>Kevin Vervuurt</dc:creator>
  <cp:lastModifiedBy>Per Berg</cp:lastModifiedBy>
  <dcterms:created xsi:type="dcterms:W3CDTF">2016-04-14T22:06:08Z</dcterms:created>
  <dcterms:modified xsi:type="dcterms:W3CDTF">2016-10-19T13:41:31Z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0x010100D03BB6D634220D40A2FF9A0C5916B440</vt:lpwstr>
  </property>
</Properties>
</file>